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470" windowWidth="11970" windowHeight="3240" activeTab="0"/>
  </bookViews>
  <sheets>
    <sheet name="AG. CEASA" sheetId="1" r:id="rId1"/>
  </sheets>
  <definedNames>
    <definedName name="_xlnm.Print_Area" localSheetId="0">'AG. CEASA'!$A$1:$H$489</definedName>
    <definedName name="_xlnm.Print_Titles" localSheetId="0">'AG. CEASA'!$9:$11</definedName>
  </definedNames>
  <calcPr fullCalcOnLoad="1" fullPrecision="0"/>
</workbook>
</file>

<file path=xl/sharedStrings.xml><?xml version="1.0" encoding="utf-8"?>
<sst xmlns="http://schemas.openxmlformats.org/spreadsheetml/2006/main" count="1295" uniqueCount="852">
  <si>
    <t>TOTAL GERAL</t>
  </si>
  <si>
    <t>PLANILHA DE ORÇAMENTOS - COMPRA DE MATERIAIS E/OU SERVIÇOS</t>
  </si>
  <si>
    <t xml:space="preserve">  CC (      )    TP (      )    CP(      )   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</si>
  <si>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</si>
  <si>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</si>
  <si>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</si>
  <si>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</si>
  <si>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</si>
  <si>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</si>
  <si>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</si>
  <si>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</si>
  <si>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 xml:space="preserve"> </t>
  </si>
  <si>
    <t>1.0</t>
  </si>
  <si>
    <t>I</t>
  </si>
  <si>
    <t>1.1</t>
  </si>
  <si>
    <t>4.1</t>
  </si>
  <si>
    <t>5.1</t>
  </si>
  <si>
    <t>un</t>
  </si>
  <si>
    <t>1.2</t>
  </si>
  <si>
    <t>m</t>
  </si>
  <si>
    <t>1.3</t>
  </si>
  <si>
    <t>1.4</t>
  </si>
  <si>
    <t>1.5</t>
  </si>
  <si>
    <t>2.1</t>
  </si>
  <si>
    <t>OBSERVAÇÕES GERAIS:</t>
  </si>
  <si>
    <t>III</t>
  </si>
  <si>
    <t>OBRAS CIVIS</t>
  </si>
  <si>
    <t>INSTALAÇÕES ELÉTRICAS:</t>
  </si>
  <si>
    <t>x,xx</t>
  </si>
  <si>
    <t>Alumínio</t>
  </si>
  <si>
    <t>2.1.1</t>
  </si>
  <si>
    <t>m²</t>
  </si>
  <si>
    <t>un.</t>
  </si>
  <si>
    <t>PROGRAMAÇÃO VISUAL INTERNA</t>
  </si>
  <si>
    <t>PLACAS EM ACRÍLICO ADESIVADAS - Placas de acrílicos sobrepostas (branca translúcida e azul Pantone 300C), com texto em adesivo vinílico branco,  presas ao forro com tirantes metálicos, conforme projeto.</t>
  </si>
  <si>
    <t>PLACAS EM ACRÍLICO ADESIVADAS - Placas de acrílicos sobrepostas (branca translúcida e azul Pantone 300C), com texto em adesivo vinílico branco,  presas à porta por fita dupla-face, conforme projeto.</t>
  </si>
  <si>
    <t>Sanitário Masculino, 15cmx15cm, colada</t>
  </si>
  <si>
    <t>conj.</t>
  </si>
  <si>
    <t>6.1</t>
  </si>
  <si>
    <t>Pintura com tinta acrílica semibrilho na cor branca em duas demãos.</t>
  </si>
  <si>
    <t xml:space="preserve"> SERVIÇOS PRELIMINARES</t>
  </si>
  <si>
    <t>Demolição</t>
  </si>
  <si>
    <t xml:space="preserve">       - vaso sanitário completo</t>
  </si>
  <si>
    <t xml:space="preserve">       - pia com coluna completa</t>
  </si>
  <si>
    <t xml:space="preserve">       - acessórios sanitários</t>
  </si>
  <si>
    <t>Retirada de entulho</t>
  </si>
  <si>
    <t>m³</t>
  </si>
  <si>
    <t>7.2</t>
  </si>
  <si>
    <t>SUPRA-ESTRUTURA</t>
  </si>
  <si>
    <t>Estrutura de concreto:</t>
  </si>
  <si>
    <t>PAREDES</t>
  </si>
  <si>
    <t xml:space="preserve">       - tijolo furado (6 furos) 15cm</t>
  </si>
  <si>
    <t>PAVIMENTAÇÕES</t>
  </si>
  <si>
    <t>Pisos:</t>
  </si>
  <si>
    <t xml:space="preserve">       - enchimento</t>
  </si>
  <si>
    <t xml:space="preserve">       - regularizaçao para pavimentação colada </t>
  </si>
  <si>
    <t xml:space="preserve">       - cerâmico  carga pesada PEIV - cor branco gelo</t>
  </si>
  <si>
    <t xml:space="preserve">       - elementos tatil individual de poliester auto adesivante alerta  INTERNO</t>
  </si>
  <si>
    <t xml:space="preserve">       - elementos tatil individual de poliester auto adesivantes direcional - INTERNO</t>
  </si>
  <si>
    <t>REVESTIMENTOS</t>
  </si>
  <si>
    <t xml:space="preserve">      - chapisco</t>
  </si>
  <si>
    <t xml:space="preserve">      - emboço</t>
  </si>
  <si>
    <t xml:space="preserve">      - reboco</t>
  </si>
  <si>
    <t xml:space="preserve">      - azulejo ( 20cmx20cm, liso, brilhante, cor branco)</t>
  </si>
  <si>
    <t xml:space="preserve">ESQUADRIAS </t>
  </si>
  <si>
    <t>Madeira:</t>
  </si>
  <si>
    <t xml:space="preserve">         - PM 01 - 90cmx210cm - 01 folha - abrir</t>
  </si>
  <si>
    <t>FERRAGENS</t>
  </si>
  <si>
    <t>SINALIZAÇÃO INTERNA</t>
  </si>
  <si>
    <t>Adesivos:</t>
  </si>
  <si>
    <t>adesivo com pictograma de deficientes</t>
  </si>
  <si>
    <t>Horário Atendimento agência 100cmx10cm</t>
  </si>
  <si>
    <t>Horário Autoatendimento 100cmx10cm</t>
  </si>
  <si>
    <t>Placas de acrílico, conforme projeto anexo</t>
  </si>
  <si>
    <t xml:space="preserve">Atendimento agência e autoatendimento, com braile, no pórtico, 30cmx17,50cm </t>
  </si>
  <si>
    <t>Instruções para sair após 22h, no pórtico, 24cmx13cm, colada</t>
  </si>
  <si>
    <t>Sanitário  Feminino/acessível, 24cmx15cm, colada</t>
  </si>
  <si>
    <t>Em braile: ,Homem 15cmx7cm, colada</t>
  </si>
  <si>
    <t>Em braile: unissex, 15cmx7cm, colada</t>
  </si>
  <si>
    <t xml:space="preserve">Capa assentos preferenciais </t>
  </si>
  <si>
    <t>ACESSÓRIOS DE DEFICIENTES</t>
  </si>
  <si>
    <t>LIMPEZA</t>
  </si>
  <si>
    <t>Limpeza permanente da obra</t>
  </si>
  <si>
    <t>Limpeza final da obra</t>
  </si>
  <si>
    <t>APARELHOS SANITÁRIOS</t>
  </si>
  <si>
    <t>vaso sanitario c/asento sanit.completo - linha confort - DECA</t>
  </si>
  <si>
    <t>Lavatório de canto linha Master com sifão cromado- DECA</t>
  </si>
  <si>
    <t>papeleira</t>
  </si>
  <si>
    <t xml:space="preserve">saboneteira </t>
  </si>
  <si>
    <t>toalheiro p/ papel toalha</t>
  </si>
  <si>
    <t>caixa de descarga de embutir</t>
  </si>
  <si>
    <t>REDE DE ÁGUA FRIA</t>
  </si>
  <si>
    <t xml:space="preserve">Instalações de agua para sanitario </t>
  </si>
  <si>
    <t>REDE DE ESGOTO CLOACAL</t>
  </si>
  <si>
    <t xml:space="preserve">Instalações de esgoto completa para sanitario </t>
  </si>
  <si>
    <t>REDE ELETRICA</t>
  </si>
  <si>
    <t>exaustor para sanitario</t>
  </si>
  <si>
    <t>SUBTOTAL ACESSIBILIDADE</t>
  </si>
  <si>
    <t>8.1</t>
  </si>
  <si>
    <t>Limpeza geral</t>
  </si>
  <si>
    <t>II</t>
  </si>
  <si>
    <t>5. CONDIÇÕES DE PAGAMENTO: conforme serviço medido, após fiscalização e aceite, será efetuado o pagamento à contratada no 4º dia útil do mes subsequente à entrega da nota fiscal/fatura correspondente.</t>
  </si>
  <si>
    <t>FORRO</t>
  </si>
  <si>
    <t>Fornecimento e colocação de forro de fibra mineral.</t>
  </si>
  <si>
    <t>1.6</t>
  </si>
  <si>
    <t>Execução de emboço +  reboco com argamassa de areia fina, cal e cimento e areia traço 4:1:1.</t>
  </si>
  <si>
    <t>2.1.2</t>
  </si>
  <si>
    <t>3.1</t>
  </si>
  <si>
    <t xml:space="preserve">         - barra 80,0cm aço inox de fixação vertical</t>
  </si>
  <si>
    <t xml:space="preserve">         - chapa para porta em aço inox (40 x 90 cm)</t>
  </si>
  <si>
    <t>A - OBSERVAÇÕES CIVIL E ELÉTRICA</t>
  </si>
  <si>
    <t>1 - A empresa deverá fornecer a ART e/ou a RRT de execução da obra/serviço antes de iniciar o mesmo.</t>
  </si>
  <si>
    <t>2 - Deverão ser observadas as normas gerais contidas nos memoriais técnicos e plantas.</t>
  </si>
  <si>
    <t>3 - Os licitantes deverão preencher a planilha na sua INTEGRALIDADE (preços unitários para material e mão de obra e preço total).</t>
  </si>
  <si>
    <t>4 - A empresa contratada deverá comunicar a Agência, com antecedência, a relação dos funcionários que participarão da obra.</t>
  </si>
  <si>
    <t>5 - Deverão ser tomadas todas as providências com relação à segurança, depósito de materiais, entrada e saída de pessoal/materiais.</t>
  </si>
  <si>
    <t xml:space="preserve">6 - A garantia dos equipamentos, dos materiais e das instalações deverá ser de 12 (doze) meses, a contar da data de conclusão definitiva da obra. </t>
  </si>
  <si>
    <t>7 - O fornecimento e instalação das divisórias, das esquadrias e das máscaras da sala de autoatendimento inclui todos os complementos, bem como os perfis e estruturas necessárias para garantir suas estabilidades estruturais, independentemente do pé-direito informado.</t>
  </si>
  <si>
    <t>8 - Os locais eventualmente atingidos durante as obras deverão ser inteiramente recuperados (pintura, reboco, esquadrias, estruturas diversas, dutos do ar condicionado, revestimentos).</t>
  </si>
  <si>
    <t>3.1.1</t>
  </si>
  <si>
    <t>3.1.2</t>
  </si>
  <si>
    <t>9.1</t>
  </si>
  <si>
    <t xml:space="preserve">Instalações elétrica completa com botoeira para sanitário PPNE </t>
  </si>
  <si>
    <t>Fornecer e instalar pórtico em "L", AZUL, conforme padrão Banrisul;</t>
  </si>
  <si>
    <t>2. ENDEREÇO DE EXECUÇÃO/ENTREGA: Av. Fernando Ferrari, nº 1001, Porto Alegre/RS.</t>
  </si>
  <si>
    <t xml:space="preserve">4. HORÁRIO PARA EXECUÇÃO/ENTREGA: em dias úteis após horário de expediente, nos sábados, domingos e feriados das 8:00 às 18:00.  </t>
  </si>
  <si>
    <t>SUBTOTAL ITENS III</t>
  </si>
  <si>
    <t>SERVIÇOS PRELIMINARES</t>
  </si>
  <si>
    <t>Remanejar louças e adequar tubulações dos banheiros atuais para compor os novos.</t>
  </si>
  <si>
    <t>Desmanchar e retirar divisórias da máscara</t>
  </si>
  <si>
    <t>Retirar entulho</t>
  </si>
  <si>
    <t>1.7</t>
  </si>
  <si>
    <t>Reaproveitar as divisórias retiradas da máscara para execução do novo leiaute.</t>
  </si>
  <si>
    <t>4.2</t>
  </si>
  <si>
    <t>Fornecimento e execução cortina de gesso acartonado para fechamento do forro de fibra mineral.</t>
  </si>
  <si>
    <t>CONTRATAÇÃO DE SERVIÇOS E OBRAS PARA ACESSIBILIDADE</t>
  </si>
  <si>
    <t>A) Folhagem</t>
  </si>
  <si>
    <t>·         Tipo: Palmeira Raphis</t>
  </si>
  <si>
    <t xml:space="preserve">·         Composição: 03 Hastes </t>
  </si>
  <si>
    <t xml:space="preserve">·         Altura : até 90,0cm </t>
  </si>
  <si>
    <t>·         Plantada com terra preta em vaso plástico com bandeija plástica, próprio para ser colocado em cachepot’s</t>
  </si>
  <si>
    <t>·         Quantidade: 02 palmeira por cachepot</t>
  </si>
  <si>
    <t>B) Cachepot</t>
  </si>
  <si>
    <t>·         Material:  aço inox,</t>
  </si>
  <si>
    <t>·         Modelo: 3090/203 com rodízios;</t>
  </si>
  <si>
    <t>·         Diâmetro= 50cm</t>
  </si>
  <si>
    <t>·         Altura= 45cm</t>
  </si>
  <si>
    <t>·         Fabricante: Decorline ou equivalente</t>
  </si>
  <si>
    <t>·         Suporta até 150kg</t>
  </si>
  <si>
    <t>3 - Além dos itens acima deverão ser considerados custos com deslocamento, mão-de-obra de instalações dos módulos, interligações, elétricas e frigorígenas, limpeza com Nitrogênio passante, vácuo, carga de gás completa, teste e ajustes.</t>
  </si>
  <si>
    <t>4 - A empresa deverá fazer conjuntamente com as especificações da planilha uma análise prévia do projeto, com o objetivo de orçar com compatibilidade mercadológica os itens da mesma.</t>
  </si>
  <si>
    <t>9 - Especificação das folhagens e cachepot:</t>
  </si>
  <si>
    <t>Remanejar barras de apoio, porta com marco e restante dos acessórios do banheiro acessível para o novo leiaute dos banheiros.</t>
  </si>
  <si>
    <t>Fornecer e instalar esquadrias de alumínio natural com respectivas grades para complementar as existentes, mantendo o mesmo padrão de perfis e cor.</t>
  </si>
  <si>
    <t>PROGRAMAÇÃO VISUAL EXTERNA</t>
  </si>
  <si>
    <t>PINTURA</t>
  </si>
  <si>
    <t>7.1</t>
  </si>
  <si>
    <t>PISO</t>
  </si>
  <si>
    <t>Retirar piso cerâmico existente</t>
  </si>
  <si>
    <t>1.8</t>
  </si>
  <si>
    <t>7.3</t>
  </si>
  <si>
    <t>Viga de concreto para fundação</t>
  </si>
  <si>
    <t>AZULEJO</t>
  </si>
  <si>
    <t>Retirar azulejo antigo</t>
  </si>
  <si>
    <t xml:space="preserve">Fornecer e colocar azulejo 20 x 30 cm, na cor branca, com rejunte branco. </t>
  </si>
  <si>
    <t>9.2</t>
  </si>
  <si>
    <t>10.1</t>
  </si>
  <si>
    <t>10.2</t>
  </si>
  <si>
    <t>11.1</t>
  </si>
  <si>
    <t>14.1</t>
  </si>
  <si>
    <t>Biombos em vidro liso transparente 4mm, requadro de alumínio anodizado, cor branco, nas dimensões de 1,20mx1,40m. Inclui: fornecimento, montagem, adesivos jateados intercalados (faixa de 1cm), perfil REF. ALCOA 30-026 ou equivalente, pés e sapatas, conforme detalhe.</t>
  </si>
  <si>
    <t xml:space="preserve">Fornecimento e instalação de persianas verticais tipo blackout, cor galathea branco (Persol ou equivalente) giro 180º das lâminas de 90 mm, trilhos de alumínio anodizado, comandos em nylon e PVC e carrinhos de polipropileno, dimensões conforme relacionadas nos subitens que seguem.  </t>
  </si>
  <si>
    <t xml:space="preserve">Fornecimento de duas persianas medindo 2,92x 2,42 m  (largura x altura) </t>
  </si>
  <si>
    <t>11</t>
  </si>
  <si>
    <t>PERSIANAS</t>
  </si>
  <si>
    <t>BIOMBOS</t>
  </si>
  <si>
    <t>12.1</t>
  </si>
  <si>
    <t>FOLHAGENS</t>
  </si>
  <si>
    <t xml:space="preserve">Fornecimento de folhagens e cachepot.  </t>
  </si>
  <si>
    <t>13.1</t>
  </si>
  <si>
    <r>
      <t xml:space="preserve">Cachepot de aço inox </t>
    </r>
    <r>
      <rPr>
        <b/>
        <sz val="10"/>
        <rFont val="MS Sans Serif"/>
        <family val="0"/>
      </rPr>
      <t>(ver observação 9, letra B)</t>
    </r>
    <r>
      <rPr>
        <sz val="10"/>
        <rFont val="MS Sans Serif"/>
        <family val="2"/>
      </rPr>
      <t>.</t>
    </r>
  </si>
  <si>
    <r>
      <t xml:space="preserve">Conjunto vaso plástico com bandeija plástica + folhagens (palmeira rápis, h min 90cm), montado com acabamento, sobre a terra no vaso, com pedras brancas ou  casca de pinus </t>
    </r>
    <r>
      <rPr>
        <b/>
        <sz val="10"/>
        <rFont val="MS Sans Serif"/>
        <family val="0"/>
      </rPr>
      <t>(ver observação 9, letra A)</t>
    </r>
    <r>
      <rPr>
        <sz val="10"/>
        <rFont val="MS Sans Serif"/>
        <family val="2"/>
      </rPr>
      <t>.</t>
    </r>
  </si>
  <si>
    <t>SUBTOTAIS DAS OBRAS CIVIS</t>
  </si>
  <si>
    <t>SUBTOTAL</t>
  </si>
  <si>
    <t>LIMPEZA DO LOCAL</t>
  </si>
  <si>
    <t>Pintura das paredes com tinta acrílica semibrilho na cor branca em duas demãos.</t>
  </si>
  <si>
    <t>ESQUADRIAS/DIVISÓRIAS/MÁSCARA</t>
  </si>
  <si>
    <t>3.1.3</t>
  </si>
  <si>
    <t>3.1.4</t>
  </si>
  <si>
    <t xml:space="preserve">Modulos de máscara nova </t>
  </si>
  <si>
    <t>DIVISOR DE SIGILO</t>
  </si>
  <si>
    <r>
      <t xml:space="preserve">Tubo em aço inox, H = mobiliário até o forro, com estrutura de sustenção fixada na laje superior, </t>
    </r>
    <r>
      <rPr>
        <sz val="10"/>
        <rFont val="Calibri"/>
        <family val="2"/>
      </rPr>
      <t>Ø</t>
    </r>
    <r>
      <rPr>
        <sz val="10"/>
        <rFont val="MS Sans Serif"/>
        <family val="2"/>
      </rPr>
      <t xml:space="preserve"> 3"</t>
    </r>
  </si>
  <si>
    <t>unid.</t>
  </si>
  <si>
    <t xml:space="preserve">Vidro incolor 6mm </t>
  </si>
  <si>
    <t>Filme venetian 1x,5 combinado c/ jateado 50% parte superior para divisor de sigilo caixas</t>
  </si>
  <si>
    <t>Fornecimento e instalação de armario em MDF 19mm acabamento Laca Bronco. (P=35cm x  H=190cm x L=110 cm) ficxado ao chão c/ cantoneiras de aluminio (CT-026) parafussos de inox  conforme projeto.</t>
  </si>
  <si>
    <t>Recorte de forro de fibra mineral para passagem de tubo em aço inox</t>
  </si>
  <si>
    <t>INSTALAÇÕES ELÉTRICAS P/DIV. SIGILO</t>
  </si>
  <si>
    <t>Cabo unipolar flexivel seção 2,5 mm2.</t>
  </si>
  <si>
    <t>Eletroduto ferro diametro 20 mm.</t>
  </si>
  <si>
    <t>Caixa de passagem c/ tampa cega tipo condulete diam 20mm</t>
  </si>
  <si>
    <t>Conector box curvo diam 20mm, com arruela e bucha de 3/4".</t>
  </si>
  <si>
    <t>Cabo PP 3x1,5 mm²(3 m) para conexão da régua de 6 tomadas ao ponto de alimentação.</t>
  </si>
  <si>
    <t>PONTOS PARA A TRANSMISSÃO DE DADOS:</t>
  </si>
  <si>
    <t>Eletroduto ferro ø 20mm.</t>
  </si>
  <si>
    <t>Conector box curvo diam 20mm, com arruela e bucha de 3/4" e derivação para eletroduto aprtir de eletrocalha/perfilado.</t>
  </si>
  <si>
    <t xml:space="preserve"> Canaleta de aluminio 73x25 dupla - Pintada (0,15cm)  com um suporte e tampas terminais rebitadas nas pontas, sendo um suporte com um RJ 45 fêmea para lógica mais dois blocos cegos ou rigoramente equivalente.</t>
  </si>
  <si>
    <t>Cabo UTP cat. 5e</t>
  </si>
  <si>
    <t>Conector macho RJ 45</t>
  </si>
  <si>
    <t>Régua com 6 tomadas p/ micro, TV e Monitor de Senhas.</t>
  </si>
  <si>
    <t>Asbuilts das Instalações Elet./Log./Telf.</t>
  </si>
  <si>
    <t>4.3</t>
  </si>
  <si>
    <t>4.4</t>
  </si>
  <si>
    <t>4.5</t>
  </si>
  <si>
    <t>4.6</t>
  </si>
  <si>
    <t>4.7</t>
  </si>
  <si>
    <t>4.8</t>
  </si>
  <si>
    <t>5.2</t>
  </si>
  <si>
    <t>7</t>
  </si>
  <si>
    <t>7.1.1</t>
  </si>
  <si>
    <t>7.1.2</t>
  </si>
  <si>
    <t>7.2.1</t>
  </si>
  <si>
    <t>7.2.2</t>
  </si>
  <si>
    <t>7.3.1</t>
  </si>
  <si>
    <t>7.4</t>
  </si>
  <si>
    <t>7.4.1</t>
  </si>
  <si>
    <t>7.4.2</t>
  </si>
  <si>
    <t>7.4.3</t>
  </si>
  <si>
    <t>8.2</t>
  </si>
  <si>
    <t>8.3</t>
  </si>
  <si>
    <t>10.1.1</t>
  </si>
  <si>
    <t>10.1.2</t>
  </si>
  <si>
    <t>10.1.3</t>
  </si>
  <si>
    <t>10.2.1</t>
  </si>
  <si>
    <t>10.2.2</t>
  </si>
  <si>
    <t>11.2</t>
  </si>
  <si>
    <t>12</t>
  </si>
  <si>
    <t>13.1.1</t>
  </si>
  <si>
    <t>13.1.2</t>
  </si>
  <si>
    <t>15.1</t>
  </si>
  <si>
    <t>15.1.1</t>
  </si>
  <si>
    <t>15.1.1.1</t>
  </si>
  <si>
    <t>15.1.1.2</t>
  </si>
  <si>
    <t>15.1.1.3</t>
  </si>
  <si>
    <t>15.1.1.4</t>
  </si>
  <si>
    <t>15.2</t>
  </si>
  <si>
    <t>15.2.1</t>
  </si>
  <si>
    <t>15.2.2</t>
  </si>
  <si>
    <t>15.3</t>
  </si>
  <si>
    <t>15.3.1</t>
  </si>
  <si>
    <t>15.4</t>
  </si>
  <si>
    <t>15.4.1</t>
  </si>
  <si>
    <t>15.4.1.1</t>
  </si>
  <si>
    <t>15.4.1.2</t>
  </si>
  <si>
    <t>15.4.1.3</t>
  </si>
  <si>
    <t>15.4.1.4</t>
  </si>
  <si>
    <t>15.4.1.5</t>
  </si>
  <si>
    <t>15.5</t>
  </si>
  <si>
    <t>15.5.1</t>
  </si>
  <si>
    <t>15.5.2</t>
  </si>
  <si>
    <t>15.5.3</t>
  </si>
  <si>
    <t>15.5.4</t>
  </si>
  <si>
    <t>15.6</t>
  </si>
  <si>
    <t>15.6.1</t>
  </si>
  <si>
    <t>15.6.1.1</t>
  </si>
  <si>
    <t>15.7</t>
  </si>
  <si>
    <t>15.8</t>
  </si>
  <si>
    <t>15.8.1</t>
  </si>
  <si>
    <t>15.8.2</t>
  </si>
  <si>
    <t>15.8.3</t>
  </si>
  <si>
    <t>15.8.4</t>
  </si>
  <si>
    <t>15.8.5</t>
  </si>
  <si>
    <t>15.8.6</t>
  </si>
  <si>
    <t>15.8.7</t>
  </si>
  <si>
    <t>15.8.8</t>
  </si>
  <si>
    <t>15.8.9</t>
  </si>
  <si>
    <t>15.8.10</t>
  </si>
  <si>
    <t>15.8.11</t>
  </si>
  <si>
    <t>15.8.12</t>
  </si>
  <si>
    <t>15.9</t>
  </si>
  <si>
    <t>15.9.1</t>
  </si>
  <si>
    <t>15.9.2</t>
  </si>
  <si>
    <t>15.10</t>
  </si>
  <si>
    <t>15.10.1</t>
  </si>
  <si>
    <t>15.10.2</t>
  </si>
  <si>
    <t>15.11</t>
  </si>
  <si>
    <t>15.11.1</t>
  </si>
  <si>
    <t>15.11.2</t>
  </si>
  <si>
    <t>15.11.3</t>
  </si>
  <si>
    <t>15.11.4</t>
  </si>
  <si>
    <t>15.11.5</t>
  </si>
  <si>
    <t>15.11.6</t>
  </si>
  <si>
    <t>15.12</t>
  </si>
  <si>
    <t>15.12.1</t>
  </si>
  <si>
    <t>15.13</t>
  </si>
  <si>
    <t>15.13.1</t>
  </si>
  <si>
    <t>15.14</t>
  </si>
  <si>
    <t>15.14.1</t>
  </si>
  <si>
    <t>15.14.2</t>
  </si>
  <si>
    <t>Remanejar a porta de abastecimento da máscara para o novo local, conforme leiaute.</t>
  </si>
  <si>
    <t>2.1.3</t>
  </si>
  <si>
    <t>Execução de parede de gesso acartonado para a retaguarda da máscara e complemento frontal.</t>
  </si>
  <si>
    <t>Fornecimento e colocação de piso porcelanato 41 x 41 cm, antiderrapante, na cor branca, assentado com argamassa apropriada para porcelanato, com junta 2 mm e rejunte branco.</t>
  </si>
  <si>
    <t>Fornecimento e colocação de rodapé de porcelanato, com espessura de 7 cm, antiderrapante, na cor branca do mesmo material do piso.</t>
  </si>
  <si>
    <t>Retirar azulejo existente de banheiros e copa existentes</t>
  </si>
  <si>
    <t>Desmanchar paredes de alvenaria para refazer banheiros.</t>
  </si>
  <si>
    <t>Remanejar esquadrias de alumínio com grades e readaptá-las para compor o novo leiaute da sala de autoatendimento.</t>
  </si>
  <si>
    <t>4.7.1</t>
  </si>
  <si>
    <t>4.7.2</t>
  </si>
  <si>
    <t>4.7.3</t>
  </si>
  <si>
    <t>4.7.4</t>
  </si>
  <si>
    <t>4.7.5</t>
  </si>
  <si>
    <t>4.8.1</t>
  </si>
  <si>
    <t>4.8.2</t>
  </si>
  <si>
    <t>4.8.3</t>
  </si>
  <si>
    <t>4.8.4</t>
  </si>
  <si>
    <t>4.8.5</t>
  </si>
  <si>
    <t>4.8.6</t>
  </si>
  <si>
    <t>4.8.7</t>
  </si>
  <si>
    <t>4.8.8</t>
  </si>
  <si>
    <t>Esquadria em aluminio l.30 (30001) Estruturada em tubos de aluminio (TG- 018) Fechamento nas estremidades em 45 grau e intervalos de topo conforme projeto para divisor de sigilo caixas, medindo 100 x 180 cm.</t>
  </si>
  <si>
    <t>7.1.3</t>
  </si>
  <si>
    <t>7.1.4</t>
  </si>
  <si>
    <t>7.1.5</t>
  </si>
  <si>
    <t>7.2.3</t>
  </si>
  <si>
    <t>7.2.4</t>
  </si>
  <si>
    <t>7.2.5</t>
  </si>
  <si>
    <t>7.2.6</t>
  </si>
  <si>
    <t>7.2.7</t>
  </si>
  <si>
    <t>A1-LOGO</t>
  </si>
  <si>
    <t>A2H1 -10às15 a corfirmar com a Engenharia</t>
  </si>
  <si>
    <t>A3 - SIA</t>
  </si>
  <si>
    <t>A4 - SIA CG</t>
  </si>
  <si>
    <t>A2PO</t>
  </si>
  <si>
    <t xml:space="preserve"> - PP8 - M</t>
  </si>
  <si>
    <t xml:space="preserve"> - PP9 - F</t>
  </si>
  <si>
    <t xml:space="preserve"> - PP6 - COPA</t>
  </si>
  <si>
    <t xml:space="preserve"> - PP1 - PRIV</t>
  </si>
  <si>
    <t xml:space="preserve"> - PP3 - NBK</t>
  </si>
  <si>
    <t xml:space="preserve"> - PP5 - ARQ</t>
  </si>
  <si>
    <t xml:space="preserve"> - PS10 - GG</t>
  </si>
  <si>
    <t xml:space="preserve"> - PS11 - GA</t>
  </si>
  <si>
    <t xml:space="preserve"> - PS1</t>
  </si>
  <si>
    <t xml:space="preserve"> - PS2</t>
  </si>
  <si>
    <t xml:space="preserve"> - PS3</t>
  </si>
  <si>
    <t xml:space="preserve"> - PS4</t>
  </si>
  <si>
    <t xml:space="preserve"> - PS5</t>
  </si>
  <si>
    <t xml:space="preserve"> - PS7</t>
  </si>
  <si>
    <t>PLACAS EM ACRÍLICO - Placa de acrílico  cristal jateado, com texto em braile em ABS e=0,8mm,  presas ao pórtico Banrisul Eletrônico através de rebite, conforme projeto.</t>
  </si>
  <si>
    <t xml:space="preserve">  - PP15 - AG/HOR (confirmar com a Engenharia o Horário de funcionamento da Agência)</t>
  </si>
  <si>
    <t xml:space="preserve">  - PP14 - PRESS</t>
  </si>
  <si>
    <t>Porta cartaz - Fornecer e Instalar conforme projeto:</t>
  </si>
  <si>
    <t>PC INFORMA</t>
  </si>
  <si>
    <t>PC TARIFAS</t>
  </si>
  <si>
    <t>PP13 - SENHA</t>
  </si>
  <si>
    <t>Acessibilidade:</t>
  </si>
  <si>
    <t>7.3.2</t>
  </si>
  <si>
    <t>7.3.3</t>
  </si>
  <si>
    <t>7.3.4</t>
  </si>
  <si>
    <t>7.3.5</t>
  </si>
  <si>
    <t>7.3.6</t>
  </si>
  <si>
    <t>7.3.7</t>
  </si>
  <si>
    <t>7.3.8</t>
  </si>
  <si>
    <t>7.5</t>
  </si>
  <si>
    <t>7.5.1</t>
  </si>
  <si>
    <t>7.5.2</t>
  </si>
  <si>
    <t>7.5.3</t>
  </si>
  <si>
    <t>7.6</t>
  </si>
  <si>
    <t>7.6.1</t>
  </si>
  <si>
    <t>7.1.6</t>
  </si>
  <si>
    <t>3.1.5</t>
  </si>
  <si>
    <t>A2H4 - 07às22 a confirmar com a Engenharia</t>
  </si>
  <si>
    <t xml:space="preserve"> - PP10</t>
  </si>
  <si>
    <t xml:space="preserve">  - PP16 - UNI</t>
  </si>
  <si>
    <t>Desmanchar paredes da churrasqueira da cozinha.</t>
  </si>
  <si>
    <t>2.1.4</t>
  </si>
  <si>
    <t xml:space="preserve">Execução de laje de concreto armado nas 2 direções, com espessura de 10 cm e ferros longitudinais de diâmetro 5.0 mm a cada 15 cm, soldados na malha da laje existente, para fechamento do buraco da chaminé da churrasqueira que será demolida. </t>
  </si>
  <si>
    <t>2.1.5</t>
  </si>
  <si>
    <t>Fornecer e instalar telha de fibrocimento ondulada de 5 mm de espessura medindo 244 x 110 cm, no local da chaminé da churrasqueira que será eliminada.</t>
  </si>
  <si>
    <t xml:space="preserve">ALVENARIA/LAJE/TELHA </t>
  </si>
  <si>
    <t>2.1.6</t>
  </si>
  <si>
    <t>Execução dos ralos</t>
  </si>
  <si>
    <t>Execução dos drenos com tubos de PVC DE 3/4" de diâmetro, embutidos na alvenaria.</t>
  </si>
  <si>
    <t>1.9</t>
  </si>
  <si>
    <t>Abertura de rasgos em parede de alvenaria para difusores de renovação do ar</t>
  </si>
  <si>
    <t>Instalação de ralo para máquina da Sala de auto atendimento</t>
  </si>
  <si>
    <t>vb</t>
  </si>
  <si>
    <t>Abertura de rasgos na laje da sala cofre para difusores</t>
  </si>
  <si>
    <t>pç</t>
  </si>
  <si>
    <t>INSTALAÇÕES DE AR CONDICIONADO</t>
  </si>
  <si>
    <t>Rede Frigorígena, Drenos e  Acessórios</t>
  </si>
  <si>
    <t>Cano de cobre (mini split) ø1/4", esp. parede 0,79mm</t>
  </si>
  <si>
    <t>kg</t>
  </si>
  <si>
    <t>Cano de cobre (mini split) ø5/8", esp. parede 0,79mm</t>
  </si>
  <si>
    <t>Cano de cobre (mini split) ø1/2", esp. parede 0,79mm</t>
  </si>
  <si>
    <t>Cano de cobre (mini split) ø3/8", esp. parede 0,79mm</t>
  </si>
  <si>
    <t>Isolamento Borracha Elastomérica ø1/4", espessura crescente, 13 a 16 mm</t>
  </si>
  <si>
    <t>Isolamento Borracha Elastomérica ø3/8", espessura crescente, 13 a 16 mm</t>
  </si>
  <si>
    <t>Isolamento Borracha Elastomérica ø1/2", espessura crescente, 13 a 16 mm</t>
  </si>
  <si>
    <t>Isolamento Borracha Elastomérica ø5/8", espessura crescente, 13 a 16 mm</t>
  </si>
  <si>
    <t>Cola para isolamento das tubulações, lata 900 g</t>
  </si>
  <si>
    <t>Nitrogênio para soldagem e pressurização dos sistemas para teste de vazamento</t>
  </si>
  <si>
    <t>m3</t>
  </si>
  <si>
    <t>Ligação da drenagem dos condicionadores aos pontos de dreno</t>
  </si>
  <si>
    <t xml:space="preserve">Acessórios diversos (suportes, pinos roscados, parafusos, abraçadeiras, etc) para instalação e montagem </t>
  </si>
  <si>
    <t>Interligações Elétricas entre unidades evaporadoras e condensadoras</t>
  </si>
  <si>
    <t>Acessórios diversos (cabos, termostato, borneira, cabos, contatoras, conduletes) para instalação e montagem</t>
  </si>
  <si>
    <t>Sistemas de distribuição de ar</t>
  </si>
  <si>
    <t>Duto em chapa de aço galvanizado, bitola n. 26, com acessórios.</t>
  </si>
  <si>
    <t>Duto circular flexível com isolamento térmico e acústico, ø5"</t>
  </si>
  <si>
    <t>Duto circular flexível com isolamento térmico e acústico, ø6"</t>
  </si>
  <si>
    <t>Colarinho rosqueável em chapa de aço galvanizado, sem registro, ø5"</t>
  </si>
  <si>
    <t>Colarinho rosqueável em chapa de aço galvanizado, sem registro, ø6"</t>
  </si>
  <si>
    <t>Grelha tipo rotacore, com moldura, sem registro. Dim.: 900x200 mm</t>
  </si>
  <si>
    <t>Veneziana de tomada de ar exterior com tela e grade de proteção em ferro. Dim: 500x500 mm</t>
  </si>
  <si>
    <t>Difusor quadrado de 01 vias, equipado com caixa plenum e registro borboleta no bocal, TAM. 1, bocal ø125mm. Fornecido na cor branca.</t>
  </si>
  <si>
    <t>Veneziana indevassável com contra moldura para instalação em porta. Dim: 500x500 mm</t>
  </si>
  <si>
    <t xml:space="preserve">Acessórios diversos (suportes, pinos roscados, parafusos, abraçadeiras, fita adesiva, etc) para instalação e montagem </t>
  </si>
  <si>
    <t>Equipamentos de Ar Condicionado e de Ventilação e Acessórios</t>
  </si>
  <si>
    <t>Condicionador de ar mini split, 9.000 Btu/h, ciclo reverso. Evaporadora hi wall, equipada com controle remoto sem fio e filtro de ar. Condensador do tipo barril. Fluido refrigerante  R-22 ou R-410A.</t>
  </si>
  <si>
    <t>cj</t>
  </si>
  <si>
    <t>Condicionador de ar mini split, 12.000 Btu/h, ciclo reverso. Evaporadora hi wall, equipada com controle remoto sem fio e filtro de ar. Condensador do tipo barril. Fluido refrigerante  R-22 ou R-410A.</t>
  </si>
  <si>
    <t>Condicionador de ar mini split, 30.000 Btu/h, ciclo reverso. Evaporadora piso teto, equipada com controle remoto sem fio e filtro de ar. Condensador do tipo barril. Fluido refrigerante  R-22 ou R-410A.</t>
  </si>
  <si>
    <t>Condicionador de ar mini split, 30.000 Btu/h, ciclo reverso. Evaporadora built in equipada com kit controle remoto sem fio e filtro de ar G4. Condensador do tipo barril. Fluido refrigerante  R-22 ou R-410A.</t>
  </si>
  <si>
    <t>Gabinete de ventilação para instalação no forro, 1000 m3/h, rotor sirocco, acionamento por correia e polias, com gaveta para filtro G4, motor 0,12 kW, 220V/1F/60Hz</t>
  </si>
  <si>
    <t>Ventilador axial de pás fixas, 1500 m3/h, 1150 rpm, motor 0,16 cv, 1F, 110/220V equipado com termostato ambiente</t>
  </si>
  <si>
    <t>Mini ventilador axial em termoplástico, rolamentos de esfera blindado, comporta anti retorno, motor com protetor térmico, 125 m3/h, 220V, 1F, 20W</t>
  </si>
  <si>
    <t>Suporte metálico para sustentação das condensadoras</t>
  </si>
  <si>
    <t>par</t>
  </si>
  <si>
    <t>Retirada, limpeza, embalagem e transporte até a BAGERGS de aparelho de ar condicionado tipo janela 30.000 Btu/h</t>
  </si>
  <si>
    <t>Desinstalação, limpeza, embalagem e transporte até a BAGERGS de aparelho de ar condicionado tipo split 12.000 Btu/h hi-wall. Máquina deve ser entregue pressurizada.</t>
  </si>
  <si>
    <t xml:space="preserve">TOTAL INSTALAÇÕES DE AR CONDICIONADO </t>
  </si>
  <si>
    <t xml:space="preserve">Execução de buraco na laje de concreto armado 70 x 50 cm para manutenção do exaustor de tomada de ar externo e fornecimento de porta metálica com espera para cadeado tipo alçapão ao lado do arquivo. </t>
  </si>
  <si>
    <t>2.1.7</t>
  </si>
  <si>
    <t>2.1.8</t>
  </si>
  <si>
    <t>2.1.9</t>
  </si>
  <si>
    <t>2.1.10</t>
  </si>
  <si>
    <t>2.1.11</t>
  </si>
  <si>
    <t xml:space="preserve">Remanejamento da PGDM conforme leiaute aprovado. </t>
  </si>
  <si>
    <t>Fornecer e instalar basculante de alumínio com grade interna e tela otiz na copa, medindo 100 x 120 cm.</t>
  </si>
  <si>
    <t>3.1.6</t>
  </si>
  <si>
    <t>Fornecer e instalar tela otiz internamente em todas janelas dos fundos.</t>
  </si>
  <si>
    <t>2.1.12</t>
  </si>
  <si>
    <t>Nivelamento de contrapiso existente para receber o porcelanato.</t>
  </si>
  <si>
    <t>10.1.4</t>
  </si>
  <si>
    <t>Aplicação de massa corrida com lixação</t>
  </si>
  <si>
    <t>Pintura das esquadrias de madeira com tinta esmalte, cor branca em duas demãos.</t>
  </si>
  <si>
    <t>Pintura das esquadrias de ferro  com tinta esmalte, cor branca em duas demãos.</t>
  </si>
  <si>
    <t>Preparação de esquadrias de madeira para pintura com lixação e aplicação de massa de madeira.</t>
  </si>
  <si>
    <t>10.1.5</t>
  </si>
  <si>
    <t>10.1.6</t>
  </si>
  <si>
    <t>10.1.7</t>
  </si>
  <si>
    <t>Preparação de esquadrias de ferro para pintura com lixação e aplicação de antiferruginoso.</t>
  </si>
  <si>
    <t>Lavar, raspar paredes internas</t>
  </si>
  <si>
    <t>Lavar, raspar, lixar paredes externas</t>
  </si>
  <si>
    <t xml:space="preserve">Execução das paredes internas de tijolo 6 furos com espessura de 15 cm, complementares dos banheiros e fechamento de janelas no saguão que dão para os fundos. </t>
  </si>
  <si>
    <t>Fechamento em alvenaria dos vãos dos aparelhos de janela e exaustor que serão retirados</t>
  </si>
  <si>
    <t>Fornecimento e execução de viga de aço  armado invertidaReforço estrutural para desmanchar as paredes existentes nos banheiros</t>
  </si>
  <si>
    <t xml:space="preserve">MONTAGEM DO CENTRO DE DISTRIBUIÇÃO: </t>
  </si>
  <si>
    <t>Eletroduto ferro ø 50mm para interligação entre Medição e QGBT.</t>
  </si>
  <si>
    <t>3.2</t>
  </si>
  <si>
    <t>Curva ferro ø 50mm.</t>
  </si>
  <si>
    <t>3.3</t>
  </si>
  <si>
    <t>Caixa de passagem c/ tampa cega tipo condulete diam 50mm</t>
  </si>
  <si>
    <t>3.4</t>
  </si>
  <si>
    <t>3.5</t>
  </si>
  <si>
    <t>3.6</t>
  </si>
  <si>
    <t>Quadro de Força de embutir montado em caixa de comando com dimensões minimas de550x500x150mm, com barramento DIN de FNT, placa de montagem espaço para Geral para mini disjuntores 4,5kA- Completo para 12 elementos - QFAC</t>
  </si>
  <si>
    <t>3.7</t>
  </si>
  <si>
    <t>Disjuntores Monopolar/4,5kA</t>
  </si>
  <si>
    <t xml:space="preserve">            - 16A</t>
  </si>
  <si>
    <t xml:space="preserve">            - 20A</t>
  </si>
  <si>
    <t xml:space="preserve">            - 25A</t>
  </si>
  <si>
    <t>3.8</t>
  </si>
  <si>
    <t>Disjuntores Tripolar/4,5kA</t>
  </si>
  <si>
    <t xml:space="preserve">            - 3x16A - Geral Capacitores</t>
  </si>
  <si>
    <t xml:space="preserve">            - 3x50A - Geral QFAC</t>
  </si>
  <si>
    <t>3.9</t>
  </si>
  <si>
    <t xml:space="preserve">Disjuntores Tripolar/18kA - Instalar no QGBT </t>
  </si>
  <si>
    <t xml:space="preserve">            - 3x50A - Geral QD01</t>
  </si>
  <si>
    <t>3.10</t>
  </si>
  <si>
    <t xml:space="preserve">Dispositivo DR63A Tetrapolar sensibilidade 300mA (Geral CD01) </t>
  </si>
  <si>
    <t>3.12</t>
  </si>
  <si>
    <t>Supressores de Surto com encapsulamento 40kA (3F+N) - Medição</t>
  </si>
  <si>
    <t>3.13</t>
  </si>
  <si>
    <t>Cabo unipolar flexivel tipo Afumex seção 35 mm² /750V- Alimentador do QGBT)</t>
  </si>
  <si>
    <t>Cabo unipolar flexivel tipo Afumex seção 25 mm² /750V- Aterramento do QGBT)</t>
  </si>
  <si>
    <t>Cabo unipolar tipo flexível, livre de halogêneo, antichama, 750V, seção 10 mm2 - Alimentadores do QDBK.</t>
  </si>
  <si>
    <t>Caixa Unificadora de Potenciais CUP - em aço, de sobrepor dim 210x210x90mm, com tampa, com barra de cobre de 6mm de espessura, para 9 terminais, modelo TEL 901 da Termotécnica ou similar.</t>
  </si>
  <si>
    <t>Capacitor trifásico 2,5kVAr / 380V.</t>
  </si>
  <si>
    <t>PONTOS DE LUZ /TOMADAS e AR CONDICIONADO</t>
  </si>
  <si>
    <t xml:space="preserve"> Luminária de EMBUTIR - 2x32W com aletas brancas completa Tipo FAC06-E Lumicenter ou equivalente - Suportes, Lâmpadas Trifósforo 32 W e reator eletrônico 220V AFP - 2x32W - THD &lt;10% - Garantia de 02 Anos.</t>
  </si>
  <si>
    <t xml:space="preserve"> Luminária de SOBREPOR - 2x32W com aletas brancas completa Tipo FAC06-S Lumicenter ou equivalente - Suportes, Lâmpadas Trifósforo 32 W e reator eletrônico 220V AFP - 2x32W - THD &lt;10% - Garantia de 02 Anos.</t>
  </si>
  <si>
    <t xml:space="preserve"> Luminária de SOBREPOR tipo aplique de parede - 1x10W para lâmpada LED completa - Suportes, LâmpadasLED 10 W/220V. Para Áreas internas.</t>
  </si>
  <si>
    <t>Condutor unipolar flexível Afumex:</t>
  </si>
  <si>
    <t xml:space="preserve">          - seção 2,5mm² - (iluminação/Tomadas).</t>
  </si>
  <si>
    <t xml:space="preserve">          - seção 4,0mm² - (Tomadas/AC).</t>
  </si>
  <si>
    <t>Suporte de canaleta de aluminio branco com um interruptor simples.</t>
  </si>
  <si>
    <t xml:space="preserve"> Suporte de canaleta de aluminio branco com um interruptor triplo.</t>
  </si>
  <si>
    <t xml:space="preserve"> Suporte para canaleta de alumínio p/tres blocos com, uma tomada tipo bloco NBR.20A (azul) , mais dois blocos cegos.</t>
  </si>
  <si>
    <t>Espelho de pvc branco 4x2" (100x50mm) com:</t>
  </si>
  <si>
    <t xml:space="preserve">          - interruptor simples.</t>
  </si>
  <si>
    <t xml:space="preserve">          - interruptor simples de embutir + tomada.</t>
  </si>
  <si>
    <t xml:space="preserve">          - interruptor paralelo(hotel).</t>
  </si>
  <si>
    <t xml:space="preserve">          - tomada novo padrão brasileiro</t>
  </si>
  <si>
    <t xml:space="preserve">Caixa condulete diam. 20mm com: </t>
  </si>
  <si>
    <t xml:space="preserve">          - interruptor triplo.</t>
  </si>
  <si>
    <t xml:space="preserve">          - tomada novo padrão brasileiro 20A</t>
  </si>
  <si>
    <t>Espelho cego 4x2"/4x4" de pvc branco</t>
  </si>
  <si>
    <t>Caixa tipo condulete com tampa cega:</t>
  </si>
  <si>
    <t xml:space="preserve">          - ø 20mm.</t>
  </si>
  <si>
    <t xml:space="preserve">          - ø 25mm.</t>
  </si>
  <si>
    <t>Eletroduto de ferro:</t>
  </si>
  <si>
    <t>Canaleta aluminio 73x25 dupla c/ tampa de encaixe - Branca</t>
  </si>
  <si>
    <t>Curva 90º Vertical específica de canaleta de aluminio 73x25mm</t>
  </si>
  <si>
    <t>Adaptador 2x3/4"  específica de canaleta de aluminio 73x25mm</t>
  </si>
  <si>
    <t>Eletrocalha lisa 200x100mm</t>
  </si>
  <si>
    <t>Tampa para eletrocalha 200mm</t>
  </si>
  <si>
    <t>Derivação lateral p/ eletroduto</t>
  </si>
  <si>
    <t xml:space="preserve">Parafusos, porcas e arruelas para perfilados/eletrocalha </t>
  </si>
  <si>
    <t xml:space="preserve">Vergalhão rosca total 1/4" </t>
  </si>
  <si>
    <t>Timer p/  iluminação interna/externa/ar condicionado</t>
  </si>
  <si>
    <t>Contactora WEG CWM25 A</t>
  </si>
  <si>
    <t xml:space="preserve">Dispositivo DR 25A sensibilidade 30mA </t>
  </si>
  <si>
    <t>Cabo tipo PP 3x1,5mm² tipo afumex - Ligação das luminárias.</t>
  </si>
  <si>
    <t>Plug Macho e fêmea novo padrão - ligação luminárias</t>
  </si>
  <si>
    <t>Perfilado 38x38mm chapa 14</t>
  </si>
  <si>
    <t>Suporte longo p/perfilado 38x38mm</t>
  </si>
  <si>
    <t>Sapata interna 1 furo</t>
  </si>
  <si>
    <t>Derivação lateral p/ eletroduto 3/4"</t>
  </si>
  <si>
    <t>Parafusos, porcas e arruelas para perfilados/eletrocalha</t>
  </si>
  <si>
    <t>Vergalhão rosca total 1/4"</t>
  </si>
  <si>
    <t>Sensor de presença de teto  c/retardo 10 min, 220V, 250VA</t>
  </si>
  <si>
    <t>Relé Fotoelétrico com base 220V, 800VA</t>
  </si>
  <si>
    <t>INSTALAÇÕES DE ILUMINAÇÃO DE EMERGÊNCIA</t>
  </si>
  <si>
    <t xml:space="preserve">Módulo Autonomo de emergência com dois farois de 32Led´s cada e bateria 12v-7Ah com extensão para instalação dos farois em separado na sala do Auto-Atendimento + suporte metalico p/ fixação da bateria </t>
  </si>
  <si>
    <t>Módulo Autonomo de emergência com dois farois de 32 Led´s cada com baterial 12V-7Ah c/ suporte metalico p/ fixação da bateria</t>
  </si>
  <si>
    <t>Módulo Autonomo com indicador de saída 115/220V com 80 Led´s Dupla face, autonomia 4 horas, bateria 6V-4.5Ah, gabinete em metal, pintura epoxi (Indicação de : SAIDA)</t>
  </si>
  <si>
    <t>Módulo Autonomo com indicador de saída 115/220V com 80 Led´s, autonomia 4 horas, bateria 6V-4.5Ah, gabinete em metal, pintura epoxi (Indicação de : SAÍDA e SAIDA EMERGÊNCIA)</t>
  </si>
  <si>
    <t>SUBTOTAL ELÉTRICO:</t>
  </si>
  <si>
    <t>INSTALAÇÕES DE AUTOMAÇÃO (ELÉTRICAS E SINAL).</t>
  </si>
  <si>
    <t>INSTALAÇÕES ELÉTRICAS</t>
  </si>
  <si>
    <t>Cabo unipolar tipo flexivel, livre de halogêneo, antichama, 750V, seção 2,5 mm2.</t>
  </si>
  <si>
    <t>Cabo unipolar tipo flexível, livre de halogêneo, antichama, 750V, seção 10 mm2 - Alimentadores do CD ESTAB/Nobreak.</t>
  </si>
  <si>
    <t>Cabo unipolar flexivel, livre de halogêneo, antichama, 750V, seção 25 mm2 (Baterias / Nobreak)</t>
  </si>
  <si>
    <t>Centro de distribuição de uso aparente para 24 elementos com espaço para até 08(oito) Dispositivo DR e com   barramentos e com espaço p/ disjuntor geral ( TIPO STAB - Met. Atlanta), ou rigorosamente equivalente.</t>
  </si>
  <si>
    <t>Disjuntor monopolar/4,5kA.</t>
  </si>
  <si>
    <t xml:space="preserve">        -1x16A - (CD-ESTAB)</t>
  </si>
  <si>
    <t xml:space="preserve">        -1x20A - (CD-ESTAB)</t>
  </si>
  <si>
    <t>Eletroduto de PVC rigido diametro 20 mm.</t>
  </si>
  <si>
    <t>Eletroduto ferro diametro 25 mm.</t>
  </si>
  <si>
    <t>Caixa de passagem c/ tampa cega tipo condulete diam 25mm</t>
  </si>
  <si>
    <t>Adaptador para canaleta Dutotec 73x25mm - 3x1</t>
  </si>
  <si>
    <t>Adequação do Centro de distribuição de uso aparente para 18 elementos com barramentos (QD-BK) para mini disjuntores tipo DIN.</t>
  </si>
  <si>
    <t>Chave reversora 40A. com 04 câmaras</t>
  </si>
  <si>
    <t>Caixa p/ reversora - GSP.2</t>
  </si>
  <si>
    <t>Canaleta aluminio 73x25 tripla c/ tampa de encaixe - Pintada</t>
  </si>
  <si>
    <t>Canaleta aluminio 73x45 dupla c/ tampa de encaixe - Pintada</t>
  </si>
  <si>
    <t>Caixa de aluminio 100x100x50mm com altura específica:</t>
  </si>
  <si>
    <t xml:space="preserve">   -Para canaleta 73x25mm</t>
  </si>
  <si>
    <t xml:space="preserve">   -Para canaleta73x45mm</t>
  </si>
  <si>
    <t>Curva 90º de PVC (interna e externa)específica de canaleta de aluminio</t>
  </si>
  <si>
    <t xml:space="preserve">        -73x25mm</t>
  </si>
  <si>
    <t xml:space="preserve">        -73x45mm</t>
  </si>
  <si>
    <t>Curva 90º metálica - específica de canaleta de aluminio</t>
  </si>
  <si>
    <t>Acessório tipo flange p/ conexão CD/Eletrocalha e aluminio</t>
  </si>
  <si>
    <t>Acessório p/ conexão eletroduto/canaleta de aluminio</t>
  </si>
  <si>
    <t xml:space="preserve"> Suporte para canaleta de aluminio p/tres blocos com, duas tomadas tipo bloco NBR.20A (preta), mais um bloco cego.</t>
  </si>
  <si>
    <t xml:space="preserve"> Suporte para canaleta de aluminio p/tres blocos com, duas tomadas tipo bloco NBR.20A (vermelha), mais um bloco cego.</t>
  </si>
  <si>
    <t xml:space="preserve"> Suporte para canaleta de aluminio p/tres blocos com, uma tomadas tipo bloco NBR.20A (azul) , mais dois blocos cegos.</t>
  </si>
  <si>
    <t>Timer p/  KIT ATM</t>
  </si>
  <si>
    <t>Conjunto composto de: Suporte para caixa de piso dupla SQR para eletroduto tipo DT 72900.20, Caixa de Piso SQR Rotation de nivel com tampa lisa para Canaleta de aluminio 73x25 dupla - Tipo Dutotec DT71702.10   e miolo metálico Adaptador SQR tipo Dutotec DT72522.20 para caixa dupla para 10 blocos com duas tomadas pretas 20A tipo DT99230.20 e com dois blocos com conector RJ 45 fêmea tipo QM99040.00 para fonia e lógica mais seie blocos cegos tipo QM99200.00 ou rigoramente equivalente</t>
  </si>
  <si>
    <t>Quadro de comando com dimensões minimas de 500x400x170mm, com canaleta de PVC e trilhos para fixação dos equipamentos - CD-Timer</t>
  </si>
  <si>
    <t>Plug adaptador p/tomada padrão brasileiro</t>
  </si>
  <si>
    <t>Aterramento manutenção preventiva(análise e ensaios).</t>
  </si>
  <si>
    <t>cj.</t>
  </si>
  <si>
    <t>6.2</t>
  </si>
  <si>
    <t xml:space="preserve"> Suporte Branco para canaleta de aluminio p/tres blocos com, um bloco c/RJ.45 , mais dois blocos cegos.</t>
  </si>
  <si>
    <t xml:space="preserve"> Suporte Branco para canaleta de aluminio p/tres blocos com, dois blocos c/RJ.45, mais um bloco cego.</t>
  </si>
  <si>
    <t xml:space="preserve"> Suporte Branco para canaleta de aluminio p/tres blocos com, tres blocos c/RJ.45.</t>
  </si>
  <si>
    <t>Caixa de passagem c/ tampa cega tipo:</t>
  </si>
  <si>
    <t xml:space="preserve">          - CPS-15 c/ tampa</t>
  </si>
  <si>
    <t xml:space="preserve">          - CPS-20 c/ tampa</t>
  </si>
  <si>
    <t>Cabo UTP cat. 5 (isolamento baixa emissão de gases)LSZH</t>
  </si>
  <si>
    <t>Cabo CIT-10 pares</t>
  </si>
  <si>
    <t>Retirada e instalação de Rack 10 U para circuitos de dados e contingência</t>
  </si>
  <si>
    <t>Rack padrão 19" tipo gabinete fechado, porta acrílico com chave, próprio para cabeamento estruturado de 24 Us, profundidade 570mm  fixado na parede com duas bandejas e 11(ONZE) organizadores de cabos.</t>
  </si>
  <si>
    <t xml:space="preserve">Patch Panel 24 portas p/ Rack 19" </t>
  </si>
  <si>
    <t>Patch Cord 2,5m (Estações de Trabalho)</t>
  </si>
  <si>
    <t>Patch Cord Azul flexível 1,0m (Rack)</t>
  </si>
  <si>
    <t xml:space="preserve"> Bloco de inserção engate rápido M10 com bastidor completo</t>
  </si>
  <si>
    <t>SUBTOTAL  AUTOMAÇÃO</t>
  </si>
  <si>
    <t>INSTALAÇÕES TELEFÔNICAS:</t>
  </si>
  <si>
    <t>TUBULAÇÃO SECUNDARIA COM ESPERAS TELEFÔNICAS:</t>
  </si>
  <si>
    <t>Curva 90º Vertical específica de canaleta de aluminio 73x45mm</t>
  </si>
  <si>
    <t xml:space="preserve"> Suporte para canaleta de aluminio p/tres blocos com, um bloco c/RJ.45 , mais dois blocos cegos.</t>
  </si>
  <si>
    <t>Patch Panel 24 portas p/ Rack 19"  (Estações de Trabalho)</t>
  </si>
  <si>
    <t>Voice Pannel 30P (Ramais)</t>
  </si>
  <si>
    <t>Cabo CIT50/20 pares (Entrada Linhas)</t>
  </si>
  <si>
    <t>Patch Cord 1,0m (Rack) - Cor Verde</t>
  </si>
  <si>
    <t>SUBTOTAL TELEFÔNICO:</t>
  </si>
  <si>
    <t>INSTALAÇÕES ALARME E CFTV</t>
  </si>
  <si>
    <t>INFRA-ESTRUTURA NECESSÁRIA COM RESPECTIVAS ESPERAS DE CFTV:</t>
  </si>
  <si>
    <t>Câmera Dome Color - CCD Sony 1/3 - Day/Night - Resolução mínima 400 linhas - Lente 3,6mm</t>
  </si>
  <si>
    <t>Câmera Dome Infra Vermelho - CCD Sony 1/3 - Resolução mínima 400 linhas - Lente 3,6mm - IP66 - IK10</t>
  </si>
  <si>
    <t>Fonte de Alimentação 12V - 10A Bivolt</t>
  </si>
  <si>
    <t>Conversor de vídeo UTP 1 canal com alimentação</t>
  </si>
  <si>
    <t xml:space="preserve">Conector P4 macho para a fonte de alimentação </t>
  </si>
  <si>
    <t>Régua com 8 tomadas p/ Rack 19" do CFTV.</t>
  </si>
  <si>
    <t>Cabo UTP cat. 6 (Isolamento LSZH)</t>
  </si>
  <si>
    <t>Conector RJ 45 macho cat 6</t>
  </si>
  <si>
    <t>Patch Cord 1,0 m -  cat 6 - vermelho</t>
  </si>
  <si>
    <t xml:space="preserve">Spiral tube </t>
  </si>
  <si>
    <t>Eletroduto ferro ø 25mm.</t>
  </si>
  <si>
    <t>Tubo Branco de aluminio 50x50 c/ tampão de encaixe branco para câmeras suspensas  da PGDM e esquadrias da SAA</t>
  </si>
  <si>
    <t>Canaleta aluminio 73x25dupla c/ tampa de encaixe - Pintada</t>
  </si>
  <si>
    <t xml:space="preserve"> Suporte para canaleta de aluminio p/tres blocos com, um bloco coaxial , mais dois blocos cegos.</t>
  </si>
  <si>
    <t>Caixa passagem condulete ø 25 mm c/tampa cega.</t>
  </si>
  <si>
    <t xml:space="preserve">Guia/Organizador de cabos para RACK 19" </t>
  </si>
  <si>
    <t>Cabo CIT-5 pares (CFTV)</t>
  </si>
  <si>
    <t>SUBTOTAL CFTV</t>
  </si>
  <si>
    <t>INFRA-ESTRUTURA NECESSÁRIA COM RESPECTIVAS ESPERAS DE ALARME:</t>
  </si>
  <si>
    <t xml:space="preserve"> Quadro de comando de Sobrepor para  Central de Alarme - 600x500x220mm tipo CS</t>
  </si>
  <si>
    <t>Caixa de sobrepor tipo CPS-15 c/ tampa</t>
  </si>
  <si>
    <t>Cabo CIT-3 pares (Alarme)</t>
  </si>
  <si>
    <t>Arame Galvanizado n.º16</t>
  </si>
  <si>
    <t>SUBTOTAL  ALARME</t>
  </si>
  <si>
    <t>SERVIÇOS COMPLEMENTARES ELÉTRICA/AUTOMAÇÃO/TELEFÔNICO</t>
  </si>
  <si>
    <t>Asbuilts das Instalações Elet./Log./Telf./alarme</t>
  </si>
  <si>
    <t>m2</t>
  </si>
  <si>
    <t>Desmontagem e reaproveitamento de Canaleta aluminio 73x25 tripla c/ tampa de encaixe - Pintada existente</t>
  </si>
  <si>
    <t>Desmontagem e entrega de chave reversora e caixa existente.</t>
  </si>
  <si>
    <t>Desmontagem e remontagem provisória de pontos de automação, fonia e lógica em todas as fases da obras.</t>
  </si>
  <si>
    <t>Desmontagem do sistema atual de câmeras e entrega na Unidade de Engenharia em Porto Alegre.</t>
  </si>
  <si>
    <t>Certficação dos Cabos de Rede UTP Cat. 5E e UTP Cat. 6 (CFTV)</t>
  </si>
  <si>
    <t xml:space="preserve"> Suporte de canaleta de aluminio branco com um interruptor duplo.</t>
  </si>
  <si>
    <t xml:space="preserve">Emendas Internas ("I", "X". "T") para perfilado 38x38mm  </t>
  </si>
  <si>
    <t>Suporte suspensão para eletrocalha 200x100mm</t>
  </si>
  <si>
    <t>Curva horizontal para eletrocalha 200x100mm</t>
  </si>
  <si>
    <t>Curva de inversão para eletrocalha 200x100mm</t>
  </si>
  <si>
    <t>TE Horizontal  90 para eletrocalha 200x100mm</t>
  </si>
  <si>
    <t>Acessorios para eletrocalha 200 x100mm</t>
  </si>
  <si>
    <t>Emenda interna tipo "U" p/ eletrocalha 200x100mm</t>
  </si>
  <si>
    <t>Terminal de fechamento p/ eletrocalha 200x100mm</t>
  </si>
  <si>
    <t>Divisor perfurado p/ eletrocalha 200x100mm</t>
  </si>
  <si>
    <t>Rack tamanho 12U x 600 - Profundidade mínima de 570mm - Completo - Grau de proteção IP 54, com uma bandeja, fechaduras em todas as aberturas, porta frontal e teto em aço cego e laterais com aletas para ventilação</t>
  </si>
  <si>
    <t>Remanejo Painel de Medidores para nova localização.</t>
  </si>
  <si>
    <t>Desmontagem e embalagem de CDs de Iluminação e Tomadas, CD Estab., CDBK, DG4, Canaletas de piso, Tubulações existentes. Entregar em nosso depósito na Bagergs em Canoas.</t>
  </si>
  <si>
    <t>Régua com 8 tomadas p/ Rack 19".</t>
  </si>
  <si>
    <t>Quadro de Força de embutir montado em caixa de comando com dimensões minimas de750x550x150mm, com barramento DIN de FNT, placa de montagem espaço para Disjuntor Geral, DR Tetrapolar e 06 DRS bipolares- Completo para 24 elementos - QD01</t>
  </si>
  <si>
    <t>Quadro de Força de embutir montado em caixa de comando com dimensões minimas de600x600x150mm, com barramento DIN de FNT, placa de montagem espaço para Geral,04 DPS's e 04 disjuntores caixa Moldada 18kA- Completo para 12 elementos - QGBT</t>
  </si>
  <si>
    <t xml:space="preserve">            - 3x32A - Geral QDBK</t>
  </si>
  <si>
    <t xml:space="preserve">            - 3x100A - Geral QGBT</t>
  </si>
  <si>
    <t>Cabo unipolar tipo flexível, livre de halogêneo, antichama, 750V, seção 16 mm2 - Alimentadores do CD01.</t>
  </si>
  <si>
    <t>Cabo unipolar tipo flexível, livre de halogêneo, antichama, 750V, seção 16 mm2 - Alimentadores do QFAC.</t>
  </si>
  <si>
    <t>Terminais de pressão para ligação CUP a cabo de cobre flex de #10mm2 e 16mm2</t>
  </si>
  <si>
    <t xml:space="preserve">        -3x32A - (CD-ESTAB)</t>
  </si>
  <si>
    <t>Adaptador para canaleta Dutotec 73x25mm - 2x1</t>
  </si>
  <si>
    <t>SUBTOTAL  SERVIÇOS COMPLEMENTARES</t>
  </si>
  <si>
    <t>Desmontagem e reaproveitamento de tubulação diâmetro 25mm de Alarme Existente.</t>
  </si>
  <si>
    <t>Caixa de aluminio 100x100x50mm para canaleta 73x25mm</t>
  </si>
  <si>
    <t>Canaleta aluminio 73x25 dupla c/ tampa de encaixe - Pintada</t>
  </si>
  <si>
    <t xml:space="preserve"> Luminária redonda de sobrepor tipo 1x30W para lâmpada LED - Suportes, Lâmpada LED 30 W/220V. Para banheiros e Marquise.</t>
  </si>
  <si>
    <t>3.11</t>
  </si>
  <si>
    <t>Adaptador para canaleta Dutotec 73x45mm - 2x1</t>
  </si>
  <si>
    <t xml:space="preserve">Caixa de distribuição padrão Concessionária </t>
  </si>
  <si>
    <t xml:space="preserve">          - N.º3 (400x400x120mm) - Sobrepor</t>
  </si>
  <si>
    <t>Quadro de Força de sobrepor montado em caixa de comando com dimensões minimas de450x400x220mm, placa de montagem espaço para relógio de Medição.</t>
  </si>
  <si>
    <t xml:space="preserve"> Quadro de comando de Sobrepor para  periféricos da Central de Alarme junto da automação- 400x300x200mm tipo Cemar Standard CS</t>
  </si>
  <si>
    <t>SUBTOTAL GERAL</t>
  </si>
  <si>
    <t>3. PRAZO DE EXECUÇÃO/ENTREGA:60 dias corridos</t>
  </si>
  <si>
    <t>Obras civis, instalações elétricas, mecânicas, lógicas para AG. CEASA</t>
  </si>
  <si>
    <t>1.10</t>
  </si>
  <si>
    <t>1.11</t>
  </si>
  <si>
    <t>1.12</t>
  </si>
  <si>
    <t>1.13</t>
  </si>
  <si>
    <t>1.14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</si>
  <si>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</si>
  <si>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</si>
  <si>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</si>
  <si>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</si>
  <si>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</si>
  <si>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</si>
  <si>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</si>
  <si>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</si>
  <si>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</si>
  <si>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1.7.1</t>
  </si>
  <si>
    <t>1.7.2</t>
  </si>
  <si>
    <t>1.7.3</t>
  </si>
  <si>
    <t>1.8.1</t>
  </si>
  <si>
    <t>1.8.2</t>
  </si>
  <si>
    <t>1.8.3</t>
  </si>
  <si>
    <t>1.9.1</t>
  </si>
  <si>
    <t>1.9.2</t>
  </si>
  <si>
    <t>1.9.3</t>
  </si>
  <si>
    <t>1.9.4</t>
  </si>
  <si>
    <t>1.15</t>
  </si>
  <si>
    <t>1.16</t>
  </si>
  <si>
    <t>1.17</t>
  </si>
  <si>
    <t>1.18</t>
  </si>
  <si>
    <t>1.19</t>
  </si>
  <si>
    <t>1.20</t>
  </si>
  <si>
    <t>2.5.1</t>
  </si>
  <si>
    <t>2.5.2</t>
  </si>
  <si>
    <t>2.10.1</t>
  </si>
  <si>
    <t>2.10.2</t>
  </si>
  <si>
    <t>2.10.3</t>
  </si>
  <si>
    <t>2.11</t>
  </si>
  <si>
    <t>2.11.1</t>
  </si>
  <si>
    <t>2.11.2</t>
  </si>
  <si>
    <t>2.11.3</t>
  </si>
  <si>
    <t>2.11.4</t>
  </si>
  <si>
    <t>2.12</t>
  </si>
  <si>
    <t>2.13</t>
  </si>
  <si>
    <t>2.13..1</t>
  </si>
  <si>
    <t>2.13..2</t>
  </si>
  <si>
    <t>2.14</t>
  </si>
  <si>
    <t>2.14.1</t>
  </si>
  <si>
    <t>2.14.2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</si>
  <si>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</si>
  <si>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</si>
  <si>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</si>
  <si>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</si>
  <si>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</si>
  <si>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</si>
  <si>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</si>
  <si>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</si>
  <si>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</si>
  <si>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</si>
  <si>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</si>
  <si>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</si>
  <si>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</si>
  <si>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</si>
  <si>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</si>
  <si>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</si>
  <si>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</si>
  <si>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</si>
  <si>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</si>
  <si>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</si>
  <si>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</si>
  <si>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</si>
  <si>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</si>
  <si>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</si>
  <si>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</si>
  <si>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</si>
  <si>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</si>
  <si>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</si>
  <si>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</si>
  <si>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</si>
  <si>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3.1.5.1</t>
  </si>
  <si>
    <t>3.1.5.2</t>
  </si>
  <si>
    <t>3.1.5.3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</si>
  <si>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</si>
  <si>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</si>
  <si>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</si>
  <si>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</si>
  <si>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</si>
  <si>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</si>
  <si>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</si>
  <si>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</si>
  <si>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</si>
  <si>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</si>
  <si>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3.1.16.1</t>
  </si>
  <si>
    <t>3.1.16.2</t>
  </si>
  <si>
    <t>3.1.17</t>
  </si>
  <si>
    <t>3.1.17.1</t>
  </si>
  <si>
    <t>3.1.17.2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</si>
  <si>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</si>
  <si>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</si>
  <si>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</si>
  <si>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</si>
  <si>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</si>
  <si>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</si>
  <si>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</si>
  <si>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</si>
  <si>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</si>
  <si>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</si>
  <si>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</si>
  <si>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3.2.1</t>
  </si>
  <si>
    <t>3.2.2</t>
  </si>
  <si>
    <t>3.2.3</t>
  </si>
  <si>
    <t>3.2.4</t>
  </si>
  <si>
    <t>3.2.5</t>
  </si>
  <si>
    <t>3.2.5.1</t>
  </si>
  <si>
    <t>3.2.5.2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</si>
  <si>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</si>
  <si>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</si>
  <si>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</si>
  <si>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</si>
  <si>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</si>
  <si>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</si>
  <si>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</si>
  <si>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</si>
  <si>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</si>
  <si>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4.1.1</t>
  </si>
  <si>
    <t>4.1.2</t>
  </si>
  <si>
    <t>4.1.3</t>
  </si>
  <si>
    <t>4.1.4</t>
  </si>
  <si>
    <t>4.1.5</t>
  </si>
  <si>
    <t>4.1.5.1</t>
  </si>
  <si>
    <t>4.1.6</t>
  </si>
  <si>
    <t>4.1.7</t>
  </si>
  <si>
    <t>4.1.8</t>
  </si>
  <si>
    <t>4.1.9</t>
  </si>
  <si>
    <t>4.1.10</t>
  </si>
  <si>
    <t>4.1.11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</si>
  <si>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</si>
  <si>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</si>
  <si>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</si>
  <si>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</si>
  <si>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</si>
  <si>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</si>
  <si>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</si>
  <si>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</si>
  <si>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</si>
  <si>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</si>
  <si>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</si>
  <si>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</si>
  <si>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</si>
  <si>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</si>
  <si>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</si>
  <si>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</si>
  <si>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</si>
  <si>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</si>
  <si>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</si>
  <si>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</si>
  <si>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</si>
  <si>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</si>
  <si>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</si>
  <si>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</si>
  <si>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</si>
  <si>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</si>
  <si>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</si>
  <si>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</si>
  <si>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</si>
  <si>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</si>
  <si>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</si>
  <si>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6.3</t>
  </si>
  <si>
    <t>6.4</t>
  </si>
  <si>
    <t>6.5</t>
  </si>
  <si>
    <t>6.6</t>
  </si>
  <si>
    <t>6.7</t>
  </si>
  <si>
    <t>6.8</t>
  </si>
  <si>
    <t>6.9</t>
  </si>
  <si>
    <t>PINTURA INTERNA (2 DEMÃOS)</t>
  </si>
  <si>
    <t>PINTURA EXTERNA (2 DEMÃOS)</t>
  </si>
  <si>
    <t>1. OBJETO: Obras civis, instalações elétricas, mecânicas, lógicas na AG. CEASA</t>
  </si>
  <si>
    <t>5 - A garantia dos equipamentos de ar condicionado deverá ser de 12 (doze) meses a partir da data efetiva de conclusão.</t>
  </si>
  <si>
    <t>B - OBSERVAÇÕES AR CONDICIONADO:</t>
  </si>
  <si>
    <t>2 - Deverá ser fornecido juntamente com a proposta, prospectos emitido pelos fabricantes com as características técnicas de cada tipo de equipamento(s) do ar condicionado.</t>
  </si>
  <si>
    <t>1 - Deverá constar na nota fiscal: o valor, a marca, o modelo e número de série do equipamento(s) de ar condicionado(s) fornecido(s).</t>
  </si>
  <si>
    <t>6. ANEXOS: :Plantas e detalhamentos serão disponibilizados em mídia portátil pela Licitações e Compras.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</si>
</sst>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0"/>
    <numFmt numFmtId="185" formatCode="#,##0.00;[Red]#,##0.00"/>
    <numFmt numFmtId="186" formatCode="#,##0.0"/>
    <numFmt numFmtId="187" formatCode="#,##0.000"/>
    <numFmt numFmtId="188" formatCode="0.00;[Red]0.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0_);[Red]\(0\)"/>
    <numFmt numFmtId="194" formatCode="_-* #,##0.00\ _D_M_-;\-* #,##0.00\ _D_M_-;_-* &quot;-&quot;??\ _D_M_-;_-@_-"/>
    <numFmt numFmtId="195" formatCode="&quot;Ativado&quot;;&quot;Ativado&quot;;&quot;Desativado&quot;"/>
    <numFmt numFmtId="196" formatCode="0.00_);[Red]\(0.00\)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color indexed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0"/>
      <color indexed="8"/>
      <name val="MS Sans Serif"/>
      <family val="0"/>
    </font>
    <font>
      <b/>
      <sz val="8"/>
      <name val="Times New Roman"/>
      <family val="1"/>
    </font>
    <font>
      <b/>
      <sz val="12"/>
      <color indexed="8"/>
      <name val="MS Sans Serif"/>
      <family val="0"/>
    </font>
    <font>
      <b/>
      <sz val="8"/>
      <color indexed="8"/>
      <name val="MS Sans Serif"/>
      <family val="0"/>
    </font>
    <font>
      <b/>
      <sz val="8.5"/>
      <color indexed="8"/>
      <name val="MS Sans Serif"/>
      <family val="0"/>
    </font>
    <font>
      <b/>
      <sz val="9"/>
      <color indexed="8"/>
      <name val="MS Sans Serif"/>
      <family val="0"/>
    </font>
    <font>
      <sz val="9"/>
      <color indexed="8"/>
      <name val="MS Sans Serif"/>
      <family val="0"/>
    </font>
    <font>
      <sz val="10"/>
      <name val="Arial"/>
      <family val="2"/>
    </font>
    <font>
      <b/>
      <u val="single"/>
      <sz val="10"/>
      <name val="MS Sans Serif"/>
      <family val="0"/>
    </font>
    <font>
      <sz val="10"/>
      <name val="Calibri"/>
      <family val="2"/>
    </font>
    <font>
      <sz val="12"/>
      <name val="Arial"/>
      <family val="2"/>
    </font>
    <font>
      <b/>
      <sz val="10"/>
      <color indexed="53"/>
      <name val="MS Sans Serif"/>
      <family val="0"/>
    </font>
    <font>
      <sz val="10"/>
      <name val="Helv"/>
      <family val="0"/>
    </font>
    <font>
      <sz val="10"/>
      <color indexed="5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  <font>
      <sz val="10"/>
      <color theme="1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9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3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40" fontId="0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2" fontId="0" fillId="0" borderId="11" xfId="0" applyNumberFormat="1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2" fontId="0" fillId="0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3" fontId="10" fillId="0" borderId="0" xfId="0" applyNumberFormat="1" applyFont="1" applyFill="1" applyAlignment="1" applyProtection="1">
      <alignment horizontal="centerContinuous" vertical="center"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4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3" fontId="13" fillId="0" borderId="0" xfId="0" applyNumberFormat="1" applyFont="1" applyFill="1" applyAlignment="1" applyProtection="1">
      <alignment horizontal="center" vertical="center"/>
      <protection hidden="1"/>
    </xf>
    <xf numFmtId="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14" fillId="0" borderId="0" xfId="0" applyNumberFormat="1" applyFont="1" applyFill="1" applyAlignment="1" applyProtection="1">
      <alignment horizontal="center" vertical="center"/>
      <protection hidden="1"/>
    </xf>
    <xf numFmtId="3" fontId="5" fillId="0" borderId="0" xfId="0" applyNumberFormat="1" applyFont="1" applyFill="1" applyAlignment="1" applyProtection="1">
      <alignment horizontal="center" vertical="center"/>
      <protection hidden="1"/>
    </xf>
    <xf numFmtId="4" fontId="5" fillId="0" borderId="0" xfId="0" applyNumberFormat="1" applyFont="1" applyAlignment="1" applyProtection="1">
      <alignment vertical="center"/>
      <protection hidden="1"/>
    </xf>
    <xf numFmtId="4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84" fontId="8" fillId="0" borderId="15" xfId="0" applyNumberFormat="1" applyFont="1" applyBorder="1" applyAlignment="1" applyProtection="1">
      <alignment horizontal="center" vertical="center"/>
      <protection hidden="1"/>
    </xf>
    <xf numFmtId="38" fontId="8" fillId="0" borderId="16" xfId="68" applyNumberFormat="1" applyFont="1" applyBorder="1" applyAlignment="1" applyProtection="1">
      <alignment horizontal="left" vertical="center"/>
      <protection hidden="1"/>
    </xf>
    <xf numFmtId="0" fontId="8" fillId="0" borderId="16" xfId="0" applyNumberFormat="1" applyFont="1" applyBorder="1" applyAlignment="1" applyProtection="1">
      <alignment horizontal="left" vertical="center" wrapText="1"/>
      <protection hidden="1"/>
    </xf>
    <xf numFmtId="40" fontId="5" fillId="0" borderId="16" xfId="68" applyNumberFormat="1" applyFont="1" applyFill="1" applyBorder="1" applyAlignment="1" applyProtection="1">
      <alignment horizontal="center" vertical="center"/>
      <protection hidden="1"/>
    </xf>
    <xf numFmtId="40" fontId="5" fillId="0" borderId="16" xfId="68" applyNumberFormat="1" applyFont="1" applyBorder="1" applyAlignment="1" applyProtection="1">
      <alignment horizontal="center" vertical="center"/>
      <protection hidden="1"/>
    </xf>
    <xf numFmtId="4" fontId="5" fillId="0" borderId="16" xfId="68" applyNumberFormat="1" applyFont="1" applyBorder="1" applyAlignment="1" applyProtection="1">
      <alignment horizontal="right" vertical="center"/>
      <protection hidden="1"/>
    </xf>
    <xf numFmtId="4" fontId="5" fillId="0" borderId="17" xfId="68" applyNumberFormat="1" applyFont="1" applyBorder="1" applyAlignment="1" applyProtection="1">
      <alignment horizontal="right" vertical="center"/>
      <protection hidden="1"/>
    </xf>
    <xf numFmtId="184" fontId="8" fillId="0" borderId="18" xfId="0" applyNumberFormat="1" applyFont="1" applyBorder="1" applyAlignment="1" applyProtection="1">
      <alignment horizontal="center" vertical="center"/>
      <protection hidden="1"/>
    </xf>
    <xf numFmtId="38" fontId="8" fillId="0" borderId="11" xfId="68" applyNumberFormat="1" applyFont="1" applyBorder="1" applyAlignment="1" applyProtection="1">
      <alignment horizontal="center" vertical="center"/>
      <protection hidden="1"/>
    </xf>
    <xf numFmtId="0" fontId="8" fillId="0" borderId="11" xfId="0" applyNumberFormat="1" applyFont="1" applyBorder="1" applyAlignment="1" applyProtection="1">
      <alignment horizontal="left" vertical="center" wrapText="1"/>
      <protection hidden="1"/>
    </xf>
    <xf numFmtId="40" fontId="5" fillId="0" borderId="11" xfId="68" applyNumberFormat="1" applyFont="1" applyFill="1" applyBorder="1" applyAlignment="1" applyProtection="1">
      <alignment horizontal="center" vertical="center"/>
      <protection hidden="1"/>
    </xf>
    <xf numFmtId="40" fontId="5" fillId="0" borderId="11" xfId="68" applyNumberFormat="1" applyFont="1" applyBorder="1" applyAlignment="1" applyProtection="1">
      <alignment horizontal="center" vertical="center"/>
      <protection hidden="1"/>
    </xf>
    <xf numFmtId="4" fontId="5" fillId="0" borderId="11" xfId="68" applyNumberFormat="1" applyFont="1" applyBorder="1" applyAlignment="1" applyProtection="1">
      <alignment horizontal="right" vertical="center"/>
      <protection hidden="1"/>
    </xf>
    <xf numFmtId="4" fontId="5" fillId="0" borderId="19" xfId="68" applyNumberFormat="1" applyFont="1" applyBorder="1" applyAlignment="1" applyProtection="1">
      <alignment horizontal="right" vertical="center"/>
      <protection hidden="1"/>
    </xf>
    <xf numFmtId="38" fontId="8" fillId="0" borderId="20" xfId="68" applyNumberFormat="1" applyFont="1" applyBorder="1" applyAlignment="1" applyProtection="1">
      <alignment horizontal="center" vertical="center"/>
      <protection hidden="1"/>
    </xf>
    <xf numFmtId="4" fontId="5" fillId="0" borderId="12" xfId="68" applyNumberFormat="1" applyFont="1" applyBorder="1" applyAlignment="1" applyProtection="1">
      <alignment horizontal="right" vertical="center"/>
      <protection hidden="1"/>
    </xf>
    <xf numFmtId="1" fontId="0" fillId="0" borderId="20" xfId="0" applyNumberFormat="1" applyFont="1" applyBorder="1" applyAlignment="1" applyProtection="1">
      <alignment horizontal="center" vertical="top"/>
      <protection hidden="1"/>
    </xf>
    <xf numFmtId="0" fontId="0" fillId="0" borderId="11" xfId="0" applyFont="1" applyFill="1" applyBorder="1" applyAlignment="1" applyProtection="1">
      <alignment horizontal="left" vertical="top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0" fontId="0" fillId="0" borderId="11" xfId="68" applyNumberFormat="1" applyFont="1" applyBorder="1" applyAlignment="1" applyProtection="1">
      <alignment horizontal="center" vertical="center"/>
      <protection hidden="1"/>
    </xf>
    <xf numFmtId="4" fontId="0" fillId="0" borderId="11" xfId="0" applyNumberFormat="1" applyFont="1" applyFill="1" applyBorder="1" applyAlignment="1" applyProtection="1">
      <alignment horizontal="right" vertical="center"/>
      <protection hidden="1"/>
    </xf>
    <xf numFmtId="4" fontId="0" fillId="0" borderId="19" xfId="68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1" fontId="1" fillId="0" borderId="20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top" wrapText="1"/>
      <protection hidden="1"/>
    </xf>
    <xf numFmtId="193" fontId="0" fillId="0" borderId="11" xfId="68" applyNumberFormat="1" applyFont="1" applyBorder="1" applyAlignment="1" applyProtection="1">
      <alignment horizontal="center" vertical="center"/>
      <protection hidden="1"/>
    </xf>
    <xf numFmtId="40" fontId="0" fillId="0" borderId="19" xfId="68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/>
      <protection hidden="1"/>
    </xf>
    <xf numFmtId="1" fontId="0" fillId="0" borderId="20" xfId="0" applyNumberFormat="1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vertical="top" wrapText="1"/>
      <protection hidden="1"/>
    </xf>
    <xf numFmtId="40" fontId="0" fillId="0" borderId="11" xfId="68" applyNumberFormat="1" applyFont="1" applyBorder="1" applyAlignment="1" applyProtection="1">
      <alignment horizontal="right" vertical="center"/>
      <protection hidden="1"/>
    </xf>
    <xf numFmtId="188" fontId="0" fillId="0" borderId="11" xfId="68" applyNumberFormat="1" applyFont="1" applyBorder="1" applyAlignment="1" applyProtection="1">
      <alignment horizontal="center" vertical="center"/>
      <protection hidden="1"/>
    </xf>
    <xf numFmtId="1" fontId="1" fillId="0" borderId="21" xfId="0" applyNumberFormat="1" applyFont="1" applyFill="1" applyBorder="1" applyAlignment="1" applyProtection="1">
      <alignment horizontal="center" vertical="top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4" fontId="0" fillId="0" borderId="11" xfId="0" applyNumberFormat="1" applyFont="1" applyFill="1" applyBorder="1" applyAlignment="1" applyProtection="1">
      <alignment horizontal="center" vertical="top"/>
      <protection hidden="1"/>
    </xf>
    <xf numFmtId="0" fontId="0" fillId="0" borderId="11" xfId="0" applyFont="1" applyFill="1" applyBorder="1" applyAlignment="1" applyProtection="1">
      <alignment horizontal="center" vertical="top"/>
      <protection hidden="1"/>
    </xf>
    <xf numFmtId="0" fontId="1" fillId="0" borderId="11" xfId="0" applyFont="1" applyFill="1" applyBorder="1" applyAlignment="1" applyProtection="1">
      <alignment vertical="top" wrapText="1"/>
      <protection hidden="1"/>
    </xf>
    <xf numFmtId="193" fontId="1" fillId="0" borderId="11" xfId="68" applyNumberFormat="1" applyFont="1" applyBorder="1" applyAlignment="1" applyProtection="1">
      <alignment horizontal="center" vertical="center"/>
      <protection hidden="1"/>
    </xf>
    <xf numFmtId="40" fontId="1" fillId="0" borderId="11" xfId="68" applyNumberFormat="1" applyFont="1" applyBorder="1" applyAlignment="1" applyProtection="1">
      <alignment horizontal="center" vertical="center"/>
      <protection hidden="1"/>
    </xf>
    <xf numFmtId="40" fontId="1" fillId="0" borderId="11" xfId="68" applyNumberFormat="1" applyFont="1" applyBorder="1" applyAlignment="1" applyProtection="1">
      <alignment horizontal="right" vertical="center"/>
      <protection hidden="1"/>
    </xf>
    <xf numFmtId="40" fontId="1" fillId="0" borderId="19" xfId="68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40" fontId="0" fillId="0" borderId="19" xfId="68" applyFont="1" applyFill="1" applyBorder="1" applyAlignment="1" applyProtection="1">
      <alignment horizontal="right" vertical="center"/>
      <protection hidden="1"/>
    </xf>
    <xf numFmtId="4" fontId="0" fillId="0" borderId="11" xfId="0" applyNumberFormat="1" applyFont="1" applyBorder="1" applyAlignment="1" applyProtection="1">
      <alignment vertical="center"/>
      <protection hidden="1"/>
    </xf>
    <xf numFmtId="40" fontId="0" fillId="0" borderId="19" xfId="68" applyFont="1" applyFill="1" applyBorder="1" applyAlignment="1" applyProtection="1">
      <alignment vertical="center"/>
      <protection hidden="1"/>
    </xf>
    <xf numFmtId="1" fontId="0" fillId="0" borderId="20" xfId="0" applyNumberFormat="1" applyFont="1" applyFill="1" applyBorder="1" applyAlignment="1" applyProtection="1">
      <alignment horizontal="center" vertical="center"/>
      <protection hidden="1"/>
    </xf>
    <xf numFmtId="188" fontId="0" fillId="0" borderId="11" xfId="68" applyNumberFormat="1" applyFont="1" applyFill="1" applyBorder="1" applyAlignment="1" applyProtection="1">
      <alignment horizontal="center" vertical="center"/>
      <protection hidden="1"/>
    </xf>
    <xf numFmtId="40" fontId="0" fillId="0" borderId="12" xfId="68" applyNumberFormat="1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188" fontId="0" fillId="0" borderId="13" xfId="68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40" fontId="0" fillId="0" borderId="22" xfId="68" applyNumberFormat="1" applyFont="1" applyFill="1" applyBorder="1" applyAlignment="1" applyProtection="1">
      <alignment horizontal="right" vertical="center"/>
      <protection hidden="1"/>
    </xf>
    <xf numFmtId="4" fontId="15" fillId="0" borderId="0" xfId="0" applyNumberFormat="1" applyFont="1" applyAlignment="1" applyProtection="1">
      <alignment/>
      <protection hidden="1"/>
    </xf>
    <xf numFmtId="1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vertical="top" wrapText="1"/>
      <protection hidden="1"/>
    </xf>
    <xf numFmtId="4" fontId="0" fillId="0" borderId="23" xfId="0" applyNumberFormat="1" applyFont="1" applyFill="1" applyBorder="1" applyAlignment="1" applyProtection="1">
      <alignment horizontal="center" vertical="top"/>
      <protection hidden="1"/>
    </xf>
    <xf numFmtId="0" fontId="0" fillId="0" borderId="23" xfId="0" applyFont="1" applyFill="1" applyBorder="1" applyAlignment="1" applyProtection="1">
      <alignment horizontal="center" vertical="top"/>
      <protection hidden="1"/>
    </xf>
    <xf numFmtId="4" fontId="0" fillId="0" borderId="23" xfId="0" applyNumberFormat="1" applyFont="1" applyFill="1" applyBorder="1" applyAlignment="1" applyProtection="1">
      <alignment horizontal="right" vertical="top"/>
      <protection hidden="1"/>
    </xf>
    <xf numFmtId="4" fontId="0" fillId="0" borderId="24" xfId="0" applyNumberFormat="1" applyFont="1" applyFill="1" applyBorder="1" applyAlignment="1" applyProtection="1">
      <alignment horizontal="right" vertical="top"/>
      <protection hidden="1"/>
    </xf>
    <xf numFmtId="40" fontId="0" fillId="0" borderId="25" xfId="68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1" xfId="0" applyFont="1" applyFill="1" applyBorder="1" applyAlignment="1" applyProtection="1">
      <alignment vertical="top" wrapText="1"/>
      <protection hidden="1"/>
    </xf>
    <xf numFmtId="4" fontId="0" fillId="0" borderId="11" xfId="0" applyNumberFormat="1" applyFont="1" applyFill="1" applyBorder="1" applyAlignment="1" applyProtection="1">
      <alignment horizontal="right" vertical="top"/>
      <protection hidden="1"/>
    </xf>
    <xf numFmtId="4" fontId="0" fillId="0" borderId="12" xfId="0" applyNumberFormat="1" applyFont="1" applyFill="1" applyBorder="1" applyAlignment="1" applyProtection="1">
      <alignment horizontal="right" vertical="top"/>
      <protection hidden="1"/>
    </xf>
    <xf numFmtId="40" fontId="0" fillId="0" borderId="19" xfId="68" applyFont="1" applyFill="1" applyBorder="1" applyAlignment="1" applyProtection="1">
      <alignment horizontal="right" vertical="top"/>
      <protection hidden="1"/>
    </xf>
    <xf numFmtId="4" fontId="1" fillId="0" borderId="11" xfId="0" applyNumberFormat="1" applyFont="1" applyFill="1" applyBorder="1" applyAlignment="1" applyProtection="1">
      <alignment horizontal="center" vertical="top"/>
      <protection hidden="1"/>
    </xf>
    <xf numFmtId="4" fontId="0" fillId="0" borderId="11" xfId="0" applyNumberFormat="1" applyFont="1" applyFill="1" applyBorder="1" applyAlignment="1" applyProtection="1">
      <alignment horizontal="center"/>
      <protection hidden="1"/>
    </xf>
    <xf numFmtId="4" fontId="0" fillId="0" borderId="11" xfId="0" applyNumberFormat="1" applyFont="1" applyFill="1" applyBorder="1" applyAlignment="1" applyProtection="1">
      <alignment horizontal="right"/>
      <protection hidden="1"/>
    </xf>
    <xf numFmtId="0" fontId="0" fillId="0" borderId="11" xfId="0" applyFont="1" applyFill="1" applyBorder="1" applyAlignment="1" applyProtection="1">
      <alignment/>
      <protection hidden="1"/>
    </xf>
    <xf numFmtId="4" fontId="0" fillId="0" borderId="11" xfId="0" applyNumberFormat="1" applyFont="1" applyFill="1" applyBorder="1" applyAlignment="1" applyProtection="1">
      <alignment vertical="top"/>
      <protection hidden="1"/>
    </xf>
    <xf numFmtId="4" fontId="0" fillId="0" borderId="19" xfId="68" applyNumberFormat="1" applyFont="1" applyFill="1" applyBorder="1" applyAlignment="1" applyProtection="1">
      <alignment horizontal="right" vertical="top"/>
      <protection hidden="1"/>
    </xf>
    <xf numFmtId="0" fontId="1" fillId="0" borderId="11" xfId="0" applyFont="1" applyFill="1" applyBorder="1" applyAlignment="1" applyProtection="1">
      <alignment horizontal="center" vertical="top"/>
      <protection hidden="1"/>
    </xf>
    <xf numFmtId="4" fontId="1" fillId="0" borderId="11" xfId="0" applyNumberFormat="1" applyFont="1" applyFill="1" applyBorder="1" applyAlignment="1" applyProtection="1">
      <alignment horizontal="right" vertical="top"/>
      <protection hidden="1"/>
    </xf>
    <xf numFmtId="4" fontId="1" fillId="0" borderId="12" xfId="0" applyNumberFormat="1" applyFont="1" applyFill="1" applyBorder="1" applyAlignment="1" applyProtection="1">
      <alignment horizontal="right" vertical="top"/>
      <protection hidden="1"/>
    </xf>
    <xf numFmtId="40" fontId="1" fillId="0" borderId="19" xfId="68" applyFont="1" applyFill="1" applyBorder="1" applyAlignment="1" applyProtection="1">
      <alignment horizontal="right" vertical="top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40" fontId="0" fillId="0" borderId="19" xfId="68" applyFont="1" applyFill="1" applyBorder="1" applyAlignment="1" applyProtection="1">
      <alignment vertical="top"/>
      <protection hidden="1"/>
    </xf>
    <xf numFmtId="4" fontId="0" fillId="0" borderId="11" xfId="53" applyNumberFormat="1" applyFont="1" applyFill="1" applyBorder="1" applyAlignment="1" applyProtection="1">
      <alignment horizontal="left" wrapText="1"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4" fontId="0" fillId="0" borderId="12" xfId="0" applyNumberFormat="1" applyFont="1" applyFill="1" applyBorder="1" applyAlignment="1" applyProtection="1">
      <alignment horizontal="right"/>
      <protection hidden="1"/>
    </xf>
    <xf numFmtId="0" fontId="0" fillId="0" borderId="13" xfId="0" applyFont="1" applyFill="1" applyBorder="1" applyAlignment="1" applyProtection="1">
      <alignment horizontal="left"/>
      <protection hidden="1"/>
    </xf>
    <xf numFmtId="4" fontId="0" fillId="0" borderId="13" xfId="0" applyNumberFormat="1" applyFont="1" applyFill="1" applyBorder="1" applyAlignment="1" applyProtection="1">
      <alignment horizontal="center" vertical="top"/>
      <protection hidden="1"/>
    </xf>
    <xf numFmtId="4" fontId="0" fillId="0" borderId="13" xfId="0" applyNumberFormat="1" applyFont="1" applyFill="1" applyBorder="1" applyAlignment="1" applyProtection="1">
      <alignment horizontal="right" vertical="center"/>
      <protection hidden="1"/>
    </xf>
    <xf numFmtId="4" fontId="0" fillId="0" borderId="22" xfId="68" applyNumberFormat="1" applyFont="1" applyFill="1" applyBorder="1" applyAlignment="1" applyProtection="1">
      <alignment horizontal="right" vertical="top"/>
      <protection hidden="1"/>
    </xf>
    <xf numFmtId="3" fontId="0" fillId="0" borderId="11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0" fillId="0" borderId="23" xfId="0" applyNumberForma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>
      <alignment horizontal="left" vertical="top" wrapText="1"/>
      <protection hidden="1"/>
    </xf>
    <xf numFmtId="0" fontId="0" fillId="0" borderId="18" xfId="0" applyFont="1" applyFill="1" applyBorder="1" applyAlignment="1" applyProtection="1">
      <alignment vertical="center"/>
      <protection hidden="1"/>
    </xf>
    <xf numFmtId="1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vertical="center" wrapText="1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4" fontId="0" fillId="0" borderId="11" xfId="0" applyNumberFormat="1" applyFont="1" applyFill="1" applyBorder="1" applyAlignment="1" applyProtection="1">
      <alignment horizontal="right" vertical="center"/>
      <protection hidden="1"/>
    </xf>
    <xf numFmtId="4" fontId="0" fillId="0" borderId="19" xfId="68" applyNumberFormat="1" applyFont="1" applyFill="1" applyBorder="1" applyAlignment="1" applyProtection="1">
      <alignment horizontal="righ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4" fontId="0" fillId="0" borderId="27" xfId="0" applyNumberFormat="1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4" fontId="0" fillId="0" borderId="27" xfId="0" applyNumberFormat="1" applyFont="1" applyFill="1" applyBorder="1" applyAlignment="1" applyProtection="1">
      <alignment/>
      <protection hidden="1"/>
    </xf>
    <xf numFmtId="184" fontId="0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1" xfId="0" applyFont="1" applyFill="1" applyBorder="1" applyAlignment="1" applyProtection="1">
      <alignment vertical="top" wrapText="1"/>
      <protection hidden="1"/>
    </xf>
    <xf numFmtId="184" fontId="0" fillId="0" borderId="28" xfId="0" applyNumberFormat="1" applyFont="1" applyBorder="1" applyAlignment="1" applyProtection="1">
      <alignment horizontal="center" vertical="top"/>
      <protection hidden="1"/>
    </xf>
    <xf numFmtId="184" fontId="1" fillId="0" borderId="29" xfId="0" applyNumberFormat="1" applyFont="1" applyBorder="1" applyAlignment="1" applyProtection="1">
      <alignment horizontal="center" vertical="top"/>
      <protection hidden="1"/>
    </xf>
    <xf numFmtId="0" fontId="0" fillId="0" borderId="30" xfId="0" applyFont="1" applyFill="1" applyBorder="1" applyAlignment="1" applyProtection="1">
      <alignment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" fontId="0" fillId="0" borderId="13" xfId="0" applyNumberFormat="1" applyFont="1" applyBorder="1" applyAlignment="1" applyProtection="1">
      <alignment horizontal="center" vertical="center"/>
      <protection hidden="1"/>
    </xf>
    <xf numFmtId="184" fontId="0" fillId="0" borderId="18" xfId="0" applyNumberFormat="1" applyFont="1" applyFill="1" applyBorder="1" applyAlignment="1" applyProtection="1">
      <alignment horizontal="center" vertical="top"/>
      <protection hidden="1"/>
    </xf>
    <xf numFmtId="0" fontId="0" fillId="0" borderId="18" xfId="0" applyFont="1" applyFill="1" applyBorder="1" applyAlignment="1" applyProtection="1">
      <alignment vertical="top"/>
      <protection hidden="1"/>
    </xf>
    <xf numFmtId="184" fontId="1" fillId="0" borderId="30" xfId="0" applyNumberFormat="1" applyFont="1" applyFill="1" applyBorder="1" applyAlignment="1" applyProtection="1">
      <alignment horizontal="left" vertical="top"/>
      <protection hidden="1"/>
    </xf>
    <xf numFmtId="184" fontId="1" fillId="0" borderId="18" xfId="0" applyNumberFormat="1" applyFont="1" applyBorder="1" applyAlignment="1" applyProtection="1">
      <alignment horizontal="center" vertical="top"/>
      <protection hidden="1"/>
    </xf>
    <xf numFmtId="0" fontId="0" fillId="0" borderId="18" xfId="0" applyBorder="1" applyAlignment="1" applyProtection="1">
      <alignment/>
      <protection hidden="1"/>
    </xf>
    <xf numFmtId="184" fontId="0" fillId="0" borderId="18" xfId="0" applyNumberFormat="1" applyFont="1" applyBorder="1" applyAlignment="1" applyProtection="1">
      <alignment horizontal="center" vertical="center"/>
      <protection hidden="1"/>
    </xf>
    <xf numFmtId="184" fontId="1" fillId="0" borderId="18" xfId="0" applyNumberFormat="1" applyFont="1" applyFill="1" applyBorder="1" applyAlignment="1" applyProtection="1">
      <alignment horizontal="center" vertical="top"/>
      <protection hidden="1"/>
    </xf>
    <xf numFmtId="184" fontId="1" fillId="0" borderId="18" xfId="0" applyNumberFormat="1" applyFont="1" applyBorder="1" applyAlignment="1" applyProtection="1">
      <alignment horizontal="center" vertical="center"/>
      <protection hidden="1"/>
    </xf>
    <xf numFmtId="184" fontId="0" fillId="0" borderId="18" xfId="0" applyNumberFormat="1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185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185" fontId="1" fillId="0" borderId="19" xfId="0" applyNumberFormat="1" applyFont="1" applyFill="1" applyBorder="1" applyAlignment="1" applyProtection="1">
      <alignment horizontal="right" vertical="center" wrapText="1"/>
      <protection hidden="1"/>
    </xf>
    <xf numFmtId="2" fontId="0" fillId="0" borderId="11" xfId="68" applyNumberFormat="1" applyFont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 horizontal="left" vertical="center"/>
      <protection hidden="1"/>
    </xf>
    <xf numFmtId="4" fontId="0" fillId="0" borderId="33" xfId="0" applyNumberFormat="1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4" fontId="0" fillId="0" borderId="33" xfId="0" applyNumberFormat="1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 wrapText="1"/>
      <protection hidden="1"/>
    </xf>
    <xf numFmtId="0" fontId="0" fillId="0" borderId="35" xfId="0" applyFont="1" applyFill="1" applyBorder="1" applyAlignment="1" applyProtection="1">
      <alignment wrapText="1"/>
      <protection hidden="1"/>
    </xf>
    <xf numFmtId="0" fontId="1" fillId="0" borderId="13" xfId="0" applyFont="1" applyFill="1" applyBorder="1" applyAlignment="1" applyProtection="1">
      <alignment vertical="center" wrapText="1"/>
      <protection hidden="1"/>
    </xf>
    <xf numFmtId="3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4" fontId="8" fillId="0" borderId="22" xfId="0" applyNumberFormat="1" applyFont="1" applyBorder="1" applyAlignment="1" applyProtection="1">
      <alignment horizontal="right" vertical="center"/>
      <protection hidden="1"/>
    </xf>
    <xf numFmtId="0" fontId="0" fillId="34" borderId="36" xfId="0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vertical="top" wrapText="1"/>
      <protection hidden="1"/>
    </xf>
    <xf numFmtId="4" fontId="1" fillId="34" borderId="14" xfId="0" applyNumberFormat="1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4" fontId="1" fillId="34" borderId="14" xfId="0" applyNumberFormat="1" applyFont="1" applyFill="1" applyBorder="1" applyAlignment="1" applyProtection="1">
      <alignment horizontal="right" vertical="center"/>
      <protection hidden="1"/>
    </xf>
    <xf numFmtId="40" fontId="1" fillId="34" borderId="14" xfId="68" applyNumberFormat="1" applyFont="1" applyFill="1" applyBorder="1" applyAlignment="1" applyProtection="1">
      <alignment horizontal="right"/>
      <protection hidden="1"/>
    </xf>
    <xf numFmtId="184" fontId="0" fillId="34" borderId="14" xfId="0" applyNumberFormat="1" applyFont="1" applyFill="1" applyBorder="1" applyAlignment="1" applyProtection="1">
      <alignment horizontal="center" vertical="top"/>
      <protection hidden="1"/>
    </xf>
    <xf numFmtId="1" fontId="0" fillId="34" borderId="14" xfId="0" applyNumberFormat="1" applyFont="1" applyFill="1" applyBorder="1" applyAlignment="1" applyProtection="1">
      <alignment horizontal="center" vertical="top"/>
      <protection hidden="1"/>
    </xf>
    <xf numFmtId="0" fontId="1" fillId="34" borderId="14" xfId="0" applyFont="1" applyFill="1" applyBorder="1" applyAlignment="1" applyProtection="1">
      <alignment horizontal="left" vertical="top" wrapText="1"/>
      <protection hidden="1"/>
    </xf>
    <xf numFmtId="4" fontId="0" fillId="34" borderId="14" xfId="0" applyNumberFormat="1" applyFont="1" applyFill="1" applyBorder="1" applyAlignment="1" applyProtection="1">
      <alignment horizontal="center" vertical="top"/>
      <protection hidden="1"/>
    </xf>
    <xf numFmtId="0" fontId="0" fillId="34" borderId="14" xfId="0" applyFont="1" applyFill="1" applyBorder="1" applyAlignment="1" applyProtection="1">
      <alignment horizontal="center" vertical="top"/>
      <protection hidden="1"/>
    </xf>
    <xf numFmtId="4" fontId="1" fillId="34" borderId="14" xfId="0" applyNumberFormat="1" applyFont="1" applyFill="1" applyBorder="1" applyAlignment="1" applyProtection="1">
      <alignment horizontal="right" vertical="top"/>
      <protection hidden="1"/>
    </xf>
    <xf numFmtId="4" fontId="1" fillId="34" borderId="37" xfId="0" applyNumberFormat="1" applyFont="1" applyFill="1" applyBorder="1" applyAlignment="1" applyProtection="1">
      <alignment horizontal="right" vertical="top"/>
      <protection hidden="1"/>
    </xf>
    <xf numFmtId="4" fontId="1" fillId="34" borderId="14" xfId="68" applyNumberFormat="1" applyFont="1" applyFill="1" applyBorder="1" applyAlignment="1" applyProtection="1">
      <alignment horizontal="right" vertical="top"/>
      <protection hidden="1"/>
    </xf>
    <xf numFmtId="184" fontId="0" fillId="34" borderId="14" xfId="0" applyNumberFormat="1" applyFont="1" applyFill="1" applyBorder="1" applyAlignment="1" applyProtection="1">
      <alignment horizontal="center" vertical="center"/>
      <protection hidden="1"/>
    </xf>
    <xf numFmtId="1" fontId="1" fillId="34" borderId="36" xfId="0" applyNumberFormat="1" applyFont="1" applyFill="1" applyBorder="1" applyAlignment="1" applyProtection="1">
      <alignment horizontal="left" vertical="center"/>
      <protection hidden="1"/>
    </xf>
    <xf numFmtId="193" fontId="0" fillId="34" borderId="14" xfId="68" applyNumberFormat="1" applyFont="1" applyFill="1" applyBorder="1" applyAlignment="1" applyProtection="1">
      <alignment horizontal="center" vertical="center"/>
      <protection hidden="1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40" fontId="1" fillId="34" borderId="14" xfId="68" applyNumberFormat="1" applyFont="1" applyFill="1" applyBorder="1" applyAlignment="1" applyProtection="1">
      <alignment horizontal="right" vertical="center"/>
      <protection hidden="1"/>
    </xf>
    <xf numFmtId="4" fontId="0" fillId="0" borderId="11" xfId="68" applyNumberFormat="1" applyFont="1" applyFill="1" applyBorder="1" applyAlignment="1" applyProtection="1">
      <alignment horizontal="right" vertical="center" wrapText="1"/>
      <protection locked="0"/>
    </xf>
    <xf numFmtId="2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2" fontId="0" fillId="0" borderId="11" xfId="68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68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vertical="center" wrapText="1"/>
      <protection hidden="1"/>
    </xf>
    <xf numFmtId="0" fontId="0" fillId="0" borderId="20" xfId="0" applyFont="1" applyFill="1" applyBorder="1" applyAlignment="1" applyProtection="1">
      <alignment/>
      <protection hidden="1"/>
    </xf>
    <xf numFmtId="40" fontId="0" fillId="0" borderId="20" xfId="68" applyFont="1" applyFill="1" applyBorder="1" applyAlignment="1" applyProtection="1">
      <alignment/>
      <protection hidden="1"/>
    </xf>
    <xf numFmtId="40" fontId="0" fillId="0" borderId="11" xfId="68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40" fontId="0" fillId="0" borderId="0" xfId="68" applyFont="1" applyFill="1" applyBorder="1" applyAlignment="1" applyProtection="1">
      <alignment/>
      <protection hidden="1"/>
    </xf>
    <xf numFmtId="40" fontId="1" fillId="0" borderId="0" xfId="68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0" fillId="0" borderId="38" xfId="0" applyNumberFormat="1" applyFont="1" applyFill="1" applyBorder="1" applyAlignment="1" applyProtection="1">
      <alignment/>
      <protection hidden="1"/>
    </xf>
    <xf numFmtId="40" fontId="0" fillId="0" borderId="0" xfId="0" applyNumberFormat="1" applyAlignment="1" applyProtection="1">
      <alignment/>
      <protection hidden="1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vertical="center"/>
      <protection hidden="1"/>
    </xf>
    <xf numFmtId="1" fontId="0" fillId="0" borderId="13" xfId="0" applyNumberFormat="1" applyFont="1" applyFill="1" applyBorder="1" applyAlignment="1" applyProtection="1">
      <alignment horizontal="center" vertical="center"/>
      <protection hidden="1"/>
    </xf>
    <xf numFmtId="184" fontId="5" fillId="34" borderId="18" xfId="0" applyNumberFormat="1" applyFont="1" applyFill="1" applyBorder="1" applyAlignment="1" applyProtection="1">
      <alignment horizontal="center" vertical="center"/>
      <protection hidden="1"/>
    </xf>
    <xf numFmtId="1" fontId="5" fillId="34" borderId="11" xfId="0" applyNumberFormat="1" applyFont="1" applyFill="1" applyBorder="1" applyAlignment="1" applyProtection="1">
      <alignment horizontal="center" vertical="center"/>
      <protection hidden="1"/>
    </xf>
    <xf numFmtId="0" fontId="8" fillId="34" borderId="11" xfId="0" applyFont="1" applyFill="1" applyBorder="1" applyAlignment="1" applyProtection="1">
      <alignment vertical="center" wrapText="1"/>
      <protection hidden="1"/>
    </xf>
    <xf numFmtId="3" fontId="5" fillId="34" borderId="11" xfId="0" applyNumberFormat="1" applyFont="1" applyFill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 applyProtection="1">
      <alignment horizontal="center" vertical="center"/>
      <protection hidden="1"/>
    </xf>
    <xf numFmtId="4" fontId="5" fillId="34" borderId="11" xfId="0" applyNumberFormat="1" applyFont="1" applyFill="1" applyBorder="1" applyAlignment="1" applyProtection="1">
      <alignment horizontal="right" vertical="center"/>
      <protection hidden="1"/>
    </xf>
    <xf numFmtId="4" fontId="5" fillId="34" borderId="19" xfId="68" applyNumberFormat="1" applyFont="1" applyFill="1" applyBorder="1" applyAlignment="1" applyProtection="1">
      <alignment horizontal="right" vertical="center"/>
      <protection hidden="1"/>
    </xf>
    <xf numFmtId="4" fontId="1" fillId="34" borderId="40" xfId="0" applyNumberFormat="1" applyFont="1" applyFill="1" applyBorder="1" applyAlignment="1" applyProtection="1">
      <alignment/>
      <protection hidden="1"/>
    </xf>
    <xf numFmtId="184" fontId="0" fillId="0" borderId="11" xfId="0" applyNumberFormat="1" applyFont="1" applyBorder="1" applyAlignment="1" applyProtection="1">
      <alignment horizontal="center" vertical="center" wrapText="1"/>
      <protection hidden="1"/>
    </xf>
    <xf numFmtId="184" fontId="0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4" fontId="0" fillId="0" borderId="19" xfId="68" applyNumberFormat="1" applyFont="1" applyFill="1" applyBorder="1" applyAlignment="1" applyProtection="1">
      <alignment vertical="center"/>
      <protection hidden="1"/>
    </xf>
    <xf numFmtId="40" fontId="0" fillId="0" borderId="26" xfId="68" applyFont="1" applyFill="1" applyBorder="1" applyAlignment="1" applyProtection="1">
      <alignment horizontal="center" vertical="center"/>
      <protection hidden="1"/>
    </xf>
    <xf numFmtId="40" fontId="0" fillId="0" borderId="11" xfId="68" applyFont="1" applyFill="1" applyBorder="1" applyAlignment="1" applyProtection="1">
      <alignment horizontal="left" vertical="center" wrapText="1"/>
      <protection hidden="1"/>
    </xf>
    <xf numFmtId="40" fontId="0" fillId="0" borderId="11" xfId="68" applyFont="1" applyFill="1" applyBorder="1" applyAlignment="1" applyProtection="1">
      <alignment horizontal="center" vertical="center"/>
      <protection hidden="1"/>
    </xf>
    <xf numFmtId="40" fontId="0" fillId="0" borderId="20" xfId="68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3" fontId="0" fillId="0" borderId="11" xfId="0" applyNumberForma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4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9" xfId="0" applyFill="1" applyBorder="1" applyAlignment="1" applyProtection="1">
      <alignment vertical="center" wrapText="1"/>
      <protection hidden="1"/>
    </xf>
    <xf numFmtId="40" fontId="0" fillId="0" borderId="0" xfId="68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184" fontId="0" fillId="0" borderId="11" xfId="0" applyNumberFormat="1" applyBorder="1" applyAlignment="1" applyProtection="1">
      <alignment horizontal="left" vertical="center" wrapText="1"/>
      <protection hidden="1"/>
    </xf>
    <xf numFmtId="2" fontId="0" fillId="0" borderId="11" xfId="0" applyNumberFormat="1" applyBorder="1" applyAlignment="1" applyProtection="1">
      <alignment horizontal="center" vertical="center" wrapText="1"/>
      <protection hidden="1"/>
    </xf>
    <xf numFmtId="4" fontId="0" fillId="0" borderId="11" xfId="0" applyNumberFormat="1" applyBorder="1" applyAlignment="1" applyProtection="1">
      <alignment horizontal="right" vertical="center" wrapText="1"/>
      <protection hidden="1"/>
    </xf>
    <xf numFmtId="4" fontId="0" fillId="0" borderId="19" xfId="0" applyNumberFormat="1" applyBorder="1" applyAlignment="1" applyProtection="1">
      <alignment horizontal="right" vertical="center" wrapText="1"/>
      <protection hidden="1"/>
    </xf>
    <xf numFmtId="184" fontId="0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1" xfId="68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0" fillId="0" borderId="19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1" xfId="68" applyNumberFormat="1" applyFont="1" applyFill="1" applyBorder="1" applyAlignment="1" applyProtection="1">
      <alignment horizontal="right" vertical="center" wrapText="1"/>
      <protection hidden="1"/>
    </xf>
    <xf numFmtId="4" fontId="0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19" xfId="68" applyNumberFormat="1" applyFont="1" applyFill="1" applyBorder="1" applyAlignment="1" applyProtection="1">
      <alignment vertical="center" wrapText="1"/>
      <protection hidden="1"/>
    </xf>
    <xf numFmtId="2" fontId="0" fillId="0" borderId="11" xfId="0" applyNumberFormat="1" applyFont="1" applyFill="1" applyBorder="1" applyAlignment="1" applyProtection="1">
      <alignment vertical="center" wrapText="1"/>
      <protection hidden="1"/>
    </xf>
    <xf numFmtId="4" fontId="0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11" xfId="0" applyNumberFormat="1" applyFont="1" applyFill="1" applyBorder="1" applyAlignment="1" applyProtection="1">
      <alignment vertical="center" wrapText="1"/>
      <protection hidden="1"/>
    </xf>
    <xf numFmtId="187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41" xfId="0" applyFont="1" applyFill="1" applyBorder="1" applyAlignment="1" applyProtection="1">
      <alignment vertical="center" wrapText="1"/>
      <protection hidden="1"/>
    </xf>
    <xf numFmtId="0" fontId="18" fillId="0" borderId="0" xfId="0" applyFont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187" fontId="0" fillId="0" borderId="0" xfId="0" applyNumberFormat="1" applyAlignment="1" applyProtection="1">
      <alignment/>
      <protection hidden="1"/>
    </xf>
    <xf numFmtId="1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0" xfId="0" applyNumberFormat="1" applyFont="1" applyFill="1" applyBorder="1" applyAlignment="1" applyProtection="1">
      <alignment horizontal="center" vertical="center"/>
      <protection hidden="1"/>
    </xf>
    <xf numFmtId="184" fontId="1" fillId="33" borderId="26" xfId="0" applyNumberFormat="1" applyFont="1" applyFill="1" applyBorder="1" applyAlignment="1" applyProtection="1">
      <alignment horizontal="center" vertical="top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 horizontal="left" vertical="top" wrapText="1"/>
      <protection hidden="1"/>
    </xf>
    <xf numFmtId="4" fontId="0" fillId="33" borderId="11" xfId="0" applyNumberFormat="1" applyFont="1" applyFill="1" applyBorder="1" applyAlignment="1" applyProtection="1">
      <alignment horizontal="center" vertical="top"/>
      <protection hidden="1"/>
    </xf>
    <xf numFmtId="0" fontId="0" fillId="33" borderId="11" xfId="0" applyFont="1" applyFill="1" applyBorder="1" applyAlignment="1" applyProtection="1">
      <alignment horizontal="center" vertical="top"/>
      <protection hidden="1"/>
    </xf>
    <xf numFmtId="4" fontId="0" fillId="33" borderId="11" xfId="0" applyNumberFormat="1" applyFont="1" applyFill="1" applyBorder="1" applyAlignment="1" applyProtection="1">
      <alignment vertical="top"/>
      <protection hidden="1"/>
    </xf>
    <xf numFmtId="4" fontId="1" fillId="33" borderId="19" xfId="68" applyNumberFormat="1" applyFont="1" applyFill="1" applyBorder="1" applyAlignment="1" applyProtection="1">
      <alignment vertical="top"/>
      <protection hidden="1"/>
    </xf>
    <xf numFmtId="4" fontId="0" fillId="33" borderId="19" xfId="68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/>
      <protection hidden="1"/>
    </xf>
    <xf numFmtId="4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1" fontId="1" fillId="33" borderId="11" xfId="0" applyNumberFormat="1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left" vertical="top" wrapText="1"/>
      <protection hidden="1"/>
    </xf>
    <xf numFmtId="1" fontId="0" fillId="33" borderId="20" xfId="0" applyNumberFormat="1" applyFont="1" applyFill="1" applyBorder="1" applyAlignment="1" applyProtection="1">
      <alignment horizontal="center" vertical="center"/>
      <protection hidden="1"/>
    </xf>
    <xf numFmtId="4" fontId="0" fillId="33" borderId="11" xfId="0" applyNumberFormat="1" applyFont="1" applyFill="1" applyBorder="1" applyAlignment="1" applyProtection="1">
      <alignment horizontal="center" vertical="center"/>
      <protection hidden="1"/>
    </xf>
    <xf numFmtId="4" fontId="0" fillId="33" borderId="19" xfId="68" applyNumberFormat="1" applyFont="1" applyFill="1" applyBorder="1" applyAlignment="1" applyProtection="1">
      <alignment vertical="center"/>
      <protection hidden="1"/>
    </xf>
    <xf numFmtId="184" fontId="0" fillId="35" borderId="26" xfId="0" applyNumberFormat="1" applyFont="1" applyFill="1" applyBorder="1" applyAlignment="1" applyProtection="1">
      <alignment horizontal="center" vertical="center" wrapText="1"/>
      <protection hidden="1"/>
    </xf>
    <xf numFmtId="1" fontId="1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1" xfId="0" applyFont="1" applyFill="1" applyBorder="1" applyAlignment="1" applyProtection="1">
      <alignment horizontal="left" vertical="center" wrapText="1"/>
      <protection hidden="1"/>
    </xf>
    <xf numFmtId="4" fontId="0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1" xfId="0" applyFont="1" applyFill="1" applyBorder="1" applyAlignment="1" applyProtection="1">
      <alignment horizontal="center" vertical="center" wrapText="1"/>
      <protection hidden="1"/>
    </xf>
    <xf numFmtId="4" fontId="1" fillId="35" borderId="11" xfId="0" applyNumberFormat="1" applyFont="1" applyFill="1" applyBorder="1" applyAlignment="1" applyProtection="1">
      <alignment horizontal="right" vertical="center" wrapText="1"/>
      <protection hidden="1"/>
    </xf>
    <xf numFmtId="4" fontId="1" fillId="35" borderId="17" xfId="68" applyNumberFormat="1" applyFont="1" applyFill="1" applyBorder="1" applyAlignment="1" applyProtection="1">
      <alignment horizontal="right" vertical="center" wrapText="1"/>
      <protection hidden="1"/>
    </xf>
    <xf numFmtId="184" fontId="19" fillId="0" borderId="26" xfId="0" applyNumberFormat="1" applyFont="1" applyFill="1" applyBorder="1" applyAlignment="1" applyProtection="1">
      <alignment horizontal="center" vertical="top"/>
      <protection hidden="1"/>
    </xf>
    <xf numFmtId="1" fontId="8" fillId="0" borderId="41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vertical="top" wrapText="1"/>
      <protection hidden="1"/>
    </xf>
    <xf numFmtId="4" fontId="1" fillId="0" borderId="11" xfId="0" applyNumberFormat="1" applyFont="1" applyFill="1" applyBorder="1" applyAlignment="1" applyProtection="1">
      <alignment horizontal="center" vertical="top"/>
      <protection hidden="1"/>
    </xf>
    <xf numFmtId="0" fontId="1" fillId="0" borderId="11" xfId="0" applyFont="1" applyFill="1" applyBorder="1" applyAlignment="1" applyProtection="1">
      <alignment horizontal="center" vertical="top"/>
      <protection hidden="1"/>
    </xf>
    <xf numFmtId="4" fontId="1" fillId="0" borderId="11" xfId="0" applyNumberFormat="1" applyFont="1" applyFill="1" applyBorder="1" applyAlignment="1" applyProtection="1">
      <alignment horizontal="right" vertical="center"/>
      <protection hidden="1"/>
    </xf>
    <xf numFmtId="4" fontId="1" fillId="0" borderId="42" xfId="0" applyNumberFormat="1" applyFont="1" applyFill="1" applyBorder="1" applyAlignment="1" applyProtection="1">
      <alignment horizontal="right" vertical="center"/>
      <protection hidden="1"/>
    </xf>
    <xf numFmtId="184" fontId="19" fillId="0" borderId="26" xfId="0" applyNumberFormat="1" applyFont="1" applyFill="1" applyBorder="1" applyAlignment="1" applyProtection="1">
      <alignment horizontal="center" vertical="top"/>
      <protection hidden="1"/>
    </xf>
    <xf numFmtId="1" fontId="5" fillId="0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vertical="top" wrapText="1"/>
      <protection hidden="1"/>
    </xf>
    <xf numFmtId="4" fontId="0" fillId="0" borderId="11" xfId="0" applyNumberFormat="1" applyFill="1" applyBorder="1" applyAlignment="1" applyProtection="1">
      <alignment horizontal="center" vertical="top"/>
      <protection hidden="1"/>
    </xf>
    <xf numFmtId="0" fontId="0" fillId="0" borderId="11" xfId="0" applyFill="1" applyBorder="1" applyAlignment="1" applyProtection="1">
      <alignment horizontal="center" vertical="top"/>
      <protection hidden="1"/>
    </xf>
    <xf numFmtId="4" fontId="0" fillId="0" borderId="11" xfId="0" applyNumberFormat="1" applyFill="1" applyBorder="1" applyAlignment="1" applyProtection="1">
      <alignment horizontal="right" vertical="center"/>
      <protection hidden="1"/>
    </xf>
    <xf numFmtId="4" fontId="0" fillId="0" borderId="42" xfId="0" applyNumberFormat="1" applyFont="1" applyFill="1" applyBorder="1" applyAlignment="1" applyProtection="1">
      <alignment horizontal="right" vertical="center"/>
      <protection hidden="1"/>
    </xf>
    <xf numFmtId="4" fontId="0" fillId="0" borderId="43" xfId="0" applyNumberFormat="1" applyFont="1" applyFill="1" applyBorder="1" applyAlignment="1" applyProtection="1">
      <alignment horizontal="right" vertical="center"/>
      <protection hidden="1"/>
    </xf>
    <xf numFmtId="4" fontId="0" fillId="0" borderId="25" xfId="0" applyNumberFormat="1" applyFont="1" applyFill="1" applyBorder="1" applyAlignment="1" applyProtection="1">
      <alignment horizontal="right" vertical="center"/>
      <protection hidden="1"/>
    </xf>
    <xf numFmtId="184" fontId="0" fillId="36" borderId="26" xfId="0" applyNumberFormat="1" applyFont="1" applyFill="1" applyBorder="1" applyAlignment="1" applyProtection="1">
      <alignment horizontal="center" vertical="center" wrapText="1"/>
      <protection hidden="1"/>
    </xf>
    <xf numFmtId="1" fontId="0" fillId="36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36" borderId="11" xfId="0" applyFont="1" applyFill="1" applyBorder="1" applyAlignment="1" applyProtection="1">
      <alignment horizontal="left" vertical="center" wrapText="1"/>
      <protection hidden="1"/>
    </xf>
    <xf numFmtId="4" fontId="0" fillId="36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36" borderId="11" xfId="0" applyFont="1" applyFill="1" applyBorder="1" applyAlignment="1" applyProtection="1">
      <alignment horizontal="center" vertical="center" wrapText="1"/>
      <protection hidden="1"/>
    </xf>
    <xf numFmtId="4" fontId="1" fillId="36" borderId="11" xfId="0" applyNumberFormat="1" applyFont="1" applyFill="1" applyBorder="1" applyAlignment="1" applyProtection="1">
      <alignment horizontal="right" vertical="center" wrapText="1"/>
      <protection hidden="1"/>
    </xf>
    <xf numFmtId="4" fontId="1" fillId="36" borderId="19" xfId="68" applyNumberFormat="1" applyFont="1" applyFill="1" applyBorder="1" applyAlignment="1" applyProtection="1">
      <alignment horizontal="right" vertical="center" wrapText="1"/>
      <protection hidden="1"/>
    </xf>
    <xf numFmtId="1" fontId="1" fillId="0" borderId="20" xfId="0" applyNumberFormat="1" applyFont="1" applyBorder="1" applyAlignment="1" applyProtection="1">
      <alignment horizontal="left" vertical="top"/>
      <protection hidden="1"/>
    </xf>
    <xf numFmtId="0" fontId="1" fillId="0" borderId="11" xfId="0" applyFont="1" applyBorder="1" applyAlignment="1" applyProtection="1">
      <alignment vertical="top" wrapText="1"/>
      <protection hidden="1"/>
    </xf>
    <xf numFmtId="2" fontId="0" fillId="33" borderId="11" xfId="0" applyNumberFormat="1" applyFont="1" applyFill="1" applyBorder="1" applyAlignment="1" applyProtection="1">
      <alignment horizontal="center" vertical="top"/>
      <protection hidden="1"/>
    </xf>
    <xf numFmtId="0" fontId="0" fillId="0" borderId="11" xfId="0" applyFont="1" applyBorder="1" applyAlignment="1" applyProtection="1">
      <alignment horizontal="center" vertical="top"/>
      <protection hidden="1"/>
    </xf>
    <xf numFmtId="4" fontId="0" fillId="0" borderId="12" xfId="0" applyNumberFormat="1" applyFont="1" applyBorder="1" applyAlignment="1" applyProtection="1">
      <alignment/>
      <protection hidden="1"/>
    </xf>
    <xf numFmtId="4" fontId="0" fillId="0" borderId="19" xfId="68" applyNumberFormat="1" applyFont="1" applyBorder="1" applyAlignment="1" applyProtection="1">
      <alignment vertical="top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top" wrapText="1"/>
      <protection hidden="1"/>
    </xf>
    <xf numFmtId="2" fontId="0" fillId="33" borderId="11" xfId="0" applyNumberFormat="1" applyFill="1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center" vertical="top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2" fontId="0" fillId="33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/>
      <protection hidden="1"/>
    </xf>
    <xf numFmtId="4" fontId="0" fillId="0" borderId="19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0" xfId="0" applyNumberFormat="1" applyFont="1" applyBorder="1" applyAlignment="1" applyProtection="1">
      <alignment horizontal="center" vertical="center"/>
      <protection hidden="1"/>
    </xf>
    <xf numFmtId="2" fontId="0" fillId="33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vertical="top" wrapText="1"/>
      <protection hidden="1"/>
    </xf>
    <xf numFmtId="2" fontId="0" fillId="33" borderId="13" xfId="0" applyNumberFormat="1" applyFont="1" applyFill="1" applyBorder="1" applyAlignment="1" applyProtection="1">
      <alignment horizontal="center" vertical="top"/>
      <protection hidden="1"/>
    </xf>
    <xf numFmtId="0" fontId="0" fillId="0" borderId="13" xfId="0" applyFont="1" applyBorder="1" applyAlignment="1" applyProtection="1">
      <alignment horizontal="center" vertical="top"/>
      <protection hidden="1"/>
    </xf>
    <xf numFmtId="0" fontId="0" fillId="0" borderId="21" xfId="0" applyNumberFormat="1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vertical="top" wrapText="1"/>
      <protection hidden="1"/>
    </xf>
    <xf numFmtId="2" fontId="0" fillId="33" borderId="23" xfId="0" applyNumberFormat="1" applyFont="1" applyFill="1" applyBorder="1" applyAlignment="1" applyProtection="1">
      <alignment horizontal="center" vertical="top"/>
      <protection hidden="1"/>
    </xf>
    <xf numFmtId="0" fontId="0" fillId="0" borderId="23" xfId="0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 vertical="center" wrapText="1"/>
      <protection hidden="1"/>
    </xf>
    <xf numFmtId="0" fontId="0" fillId="0" borderId="11" xfId="54" applyFont="1" applyFill="1" applyBorder="1" applyAlignment="1" applyProtection="1">
      <alignment horizontal="left" vertical="center" wrapText="1"/>
      <protection hidden="1"/>
    </xf>
    <xf numFmtId="4" fontId="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1" xfId="54" applyFont="1" applyFill="1" applyBorder="1" applyAlignment="1" applyProtection="1">
      <alignment horizontal="left" vertical="center" wrapText="1"/>
      <protection hidden="1"/>
    </xf>
    <xf numFmtId="0" fontId="0" fillId="33" borderId="18" xfId="0" applyFont="1" applyFill="1" applyBorder="1" applyAlignment="1" applyProtection="1">
      <alignment vertical="center"/>
      <protection hidden="1"/>
    </xf>
    <xf numFmtId="1" fontId="1" fillId="33" borderId="20" xfId="0" applyNumberFormat="1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vertical="top" wrapText="1"/>
      <protection hidden="1"/>
    </xf>
    <xf numFmtId="4" fontId="0" fillId="33" borderId="12" xfId="0" applyNumberFormat="1" applyFont="1" applyFill="1" applyBorder="1" applyAlignment="1" applyProtection="1">
      <alignment/>
      <protection hidden="1"/>
    </xf>
    <xf numFmtId="0" fontId="0" fillId="0" borderId="41" xfId="0" applyFont="1" applyFill="1" applyBorder="1" applyAlignment="1" applyProtection="1">
      <alignment vertical="top" wrapText="1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vertical="top" wrapText="1"/>
      <protection hidden="1"/>
    </xf>
    <xf numFmtId="2" fontId="0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0" fillId="0" borderId="41" xfId="0" applyFont="1" applyFill="1" applyBorder="1" applyAlignment="1" applyProtection="1">
      <alignment/>
      <protection hidden="1"/>
    </xf>
    <xf numFmtId="2" fontId="0" fillId="33" borderId="41" xfId="0" applyNumberFormat="1" applyFont="1" applyFill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vertical="top" wrapText="1"/>
      <protection hidden="1"/>
    </xf>
    <xf numFmtId="4" fontId="0" fillId="33" borderId="11" xfId="0" applyNumberFormat="1" applyFont="1" applyFill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4" fontId="0" fillId="33" borderId="11" xfId="0" applyNumberFormat="1" applyFont="1" applyFill="1" applyBorder="1" applyAlignment="1" applyProtection="1">
      <alignment/>
      <protection hidden="1"/>
    </xf>
    <xf numFmtId="184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33" borderId="11" xfId="68" applyNumberFormat="1" applyFont="1" applyFill="1" applyBorder="1" applyAlignment="1" applyProtection="1">
      <alignment horizontal="center" vertical="center" wrapText="1"/>
      <protection hidden="1"/>
    </xf>
    <xf numFmtId="0" fontId="0" fillId="35" borderId="18" xfId="0" applyFill="1" applyBorder="1" applyAlignment="1" applyProtection="1">
      <alignment vertical="center"/>
      <protection hidden="1"/>
    </xf>
    <xf numFmtId="1" fontId="0" fillId="35" borderId="21" xfId="0" applyNumberFormat="1" applyFont="1" applyFill="1" applyBorder="1" applyAlignment="1" applyProtection="1">
      <alignment horizontal="center" vertical="center"/>
      <protection hidden="1"/>
    </xf>
    <xf numFmtId="0" fontId="1" fillId="35" borderId="23" xfId="0" applyFont="1" applyFill="1" applyBorder="1" applyAlignment="1" applyProtection="1">
      <alignment vertical="top" wrapText="1"/>
      <protection hidden="1"/>
    </xf>
    <xf numFmtId="0" fontId="0" fillId="35" borderId="11" xfId="0" applyFont="1" applyFill="1" applyBorder="1" applyAlignment="1" applyProtection="1">
      <alignment horizontal="center" vertical="top"/>
      <protection hidden="1"/>
    </xf>
    <xf numFmtId="4" fontId="1" fillId="35" borderId="11" xfId="0" applyNumberFormat="1" applyFont="1" applyFill="1" applyBorder="1" applyAlignment="1" applyProtection="1">
      <alignment vertical="top"/>
      <protection hidden="1"/>
    </xf>
    <xf numFmtId="4" fontId="1" fillId="35" borderId="19" xfId="68" applyNumberFormat="1" applyFont="1" applyFill="1" applyBorder="1" applyAlignment="1" applyProtection="1">
      <alignment vertical="top"/>
      <protection hidden="1"/>
    </xf>
    <xf numFmtId="1" fontId="1" fillId="33" borderId="20" xfId="0" applyNumberFormat="1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vertical="top" wrapText="1"/>
      <protection hidden="1"/>
    </xf>
    <xf numFmtId="2" fontId="1" fillId="33" borderId="11" xfId="0" applyNumberFormat="1" applyFont="1" applyFill="1" applyBorder="1" applyAlignment="1" applyProtection="1">
      <alignment horizontal="center" vertical="top"/>
      <protection hidden="1"/>
    </xf>
    <xf numFmtId="0" fontId="1" fillId="33" borderId="11" xfId="0" applyFont="1" applyFill="1" applyBorder="1" applyAlignment="1" applyProtection="1">
      <alignment horizontal="center" vertical="top"/>
      <protection hidden="1"/>
    </xf>
    <xf numFmtId="4" fontId="1" fillId="33" borderId="11" xfId="0" applyNumberFormat="1" applyFont="1" applyFill="1" applyBorder="1" applyAlignment="1" applyProtection="1">
      <alignment vertical="top"/>
      <protection hidden="1"/>
    </xf>
    <xf numFmtId="4" fontId="1" fillId="33" borderId="12" xfId="0" applyNumberFormat="1" applyFont="1" applyFill="1" applyBorder="1" applyAlignment="1" applyProtection="1">
      <alignment vertical="top"/>
      <protection hidden="1"/>
    </xf>
    <xf numFmtId="4" fontId="0" fillId="33" borderId="12" xfId="0" applyNumberFormat="1" applyFont="1" applyFill="1" applyBorder="1" applyAlignment="1" applyProtection="1">
      <alignment vertical="top"/>
      <protection hidden="1"/>
    </xf>
    <xf numFmtId="4" fontId="0" fillId="33" borderId="19" xfId="68" applyNumberFormat="1" applyFont="1" applyFill="1" applyBorder="1" applyAlignment="1" applyProtection="1">
      <alignment vertical="top"/>
      <protection hidden="1"/>
    </xf>
    <xf numFmtId="4" fontId="0" fillId="0" borderId="11" xfId="0" applyNumberFormat="1" applyFont="1" applyFill="1" applyBorder="1" applyAlignment="1" applyProtection="1" quotePrefix="1">
      <alignment horizontal="center" vertical="top"/>
      <protection hidden="1"/>
    </xf>
    <xf numFmtId="4" fontId="0" fillId="0" borderId="11" xfId="0" applyNumberFormat="1" applyFont="1" applyFill="1" applyBorder="1" applyAlignment="1" applyProtection="1">
      <alignment vertical="center" wrapText="1"/>
      <protection hidden="1"/>
    </xf>
    <xf numFmtId="4" fontId="0" fillId="0" borderId="12" xfId="0" applyNumberFormat="1" applyFont="1" applyBorder="1" applyAlignment="1" applyProtection="1">
      <alignment vertical="center" wrapText="1"/>
      <protection hidden="1"/>
    </xf>
    <xf numFmtId="0" fontId="0" fillId="0" borderId="24" xfId="0" applyNumberFormat="1" applyFont="1" applyBorder="1" applyAlignment="1" applyProtection="1">
      <alignment horizontal="right"/>
      <protection hidden="1"/>
    </xf>
    <xf numFmtId="1" fontId="0" fillId="0" borderId="32" xfId="0" applyNumberFormat="1" applyFont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vertical="center" wrapText="1"/>
      <protection hidden="1"/>
    </xf>
    <xf numFmtId="0" fontId="17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/>
      <protection hidden="1"/>
    </xf>
    <xf numFmtId="1" fontId="0" fillId="35" borderId="20" xfId="0" applyNumberFormat="1" applyFill="1" applyBorder="1" applyAlignment="1" applyProtection="1">
      <alignment horizontal="center" vertical="center"/>
      <protection hidden="1"/>
    </xf>
    <xf numFmtId="0" fontId="1" fillId="35" borderId="11" xfId="0" applyFont="1" applyFill="1" applyBorder="1" applyAlignment="1" applyProtection="1">
      <alignment vertical="top" wrapText="1"/>
      <protection hidden="1"/>
    </xf>
    <xf numFmtId="0" fontId="0" fillId="35" borderId="11" xfId="0" applyFill="1" applyBorder="1" applyAlignment="1" applyProtection="1">
      <alignment horizontal="center" vertical="top"/>
      <protection hidden="1"/>
    </xf>
    <xf numFmtId="1" fontId="0" fillId="33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vertical="top" wrapText="1"/>
      <protection hidden="1"/>
    </xf>
    <xf numFmtId="0" fontId="0" fillId="33" borderId="11" xfId="0" applyFill="1" applyBorder="1" applyAlignment="1" applyProtection="1">
      <alignment horizontal="center" vertical="top"/>
      <protection hidden="1"/>
    </xf>
    <xf numFmtId="4" fontId="0" fillId="33" borderId="11" xfId="0" applyNumberFormat="1" applyFill="1" applyBorder="1" applyAlignment="1" applyProtection="1">
      <alignment vertical="top"/>
      <protection hidden="1"/>
    </xf>
    <xf numFmtId="4" fontId="0" fillId="33" borderId="12" xfId="0" applyNumberFormat="1" applyFill="1" applyBorder="1" applyAlignment="1" applyProtection="1">
      <alignment vertical="top"/>
      <protection hidden="1"/>
    </xf>
    <xf numFmtId="4" fontId="0" fillId="33" borderId="19" xfId="68" applyNumberFormat="1" applyFill="1" applyBorder="1" applyAlignment="1" applyProtection="1">
      <alignment vertical="top"/>
      <protection hidden="1"/>
    </xf>
    <xf numFmtId="0" fontId="5" fillId="0" borderId="44" xfId="0" applyFont="1" applyBorder="1" applyAlignment="1" applyProtection="1">
      <alignment vertical="top" wrapText="1"/>
      <protection hidden="1"/>
    </xf>
    <xf numFmtId="2" fontId="0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vertical="top"/>
      <protection hidden="1"/>
    </xf>
    <xf numFmtId="3" fontId="0" fillId="33" borderId="11" xfId="0" applyNumberFormat="1" applyFont="1" applyFill="1" applyBorder="1" applyAlignment="1" applyProtection="1">
      <alignment horizontal="center" vertical="top"/>
      <protection hidden="1"/>
    </xf>
    <xf numFmtId="4" fontId="0" fillId="0" borderId="11" xfId="0" applyNumberFormat="1" applyFont="1" applyBorder="1" applyAlignment="1" applyProtection="1">
      <alignment/>
      <protection hidden="1"/>
    </xf>
    <xf numFmtId="4" fontId="5" fillId="0" borderId="45" xfId="0" applyNumberFormat="1" applyFont="1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vertical="top"/>
      <protection hidden="1"/>
    </xf>
    <xf numFmtId="3" fontId="0" fillId="33" borderId="11" xfId="0" applyNumberFormat="1" applyFill="1" applyBorder="1" applyAlignment="1" applyProtection="1">
      <alignment horizontal="center" vertical="top"/>
      <protection hidden="1"/>
    </xf>
    <xf numFmtId="4" fontId="0" fillId="33" borderId="11" xfId="0" applyNumberFormat="1" applyFill="1" applyBorder="1" applyAlignment="1" applyProtection="1">
      <alignment horizontal="center" vertical="top"/>
      <protection hidden="1"/>
    </xf>
    <xf numFmtId="0" fontId="5" fillId="0" borderId="41" xfId="0" applyFont="1" applyBorder="1" applyAlignment="1" applyProtection="1">
      <alignment/>
      <protection hidden="1"/>
    </xf>
    <xf numFmtId="184" fontId="0" fillId="33" borderId="18" xfId="0" applyNumberFormat="1" applyFont="1" applyFill="1" applyBorder="1" applyAlignment="1" applyProtection="1">
      <alignment horizontal="center" vertical="center"/>
      <protection hidden="1"/>
    </xf>
    <xf numFmtId="0" fontId="5" fillId="0" borderId="41" xfId="0" applyFont="1" applyFill="1" applyBorder="1" applyAlignment="1" applyProtection="1">
      <alignment vertical="center" wrapText="1"/>
      <protection hidden="1"/>
    </xf>
    <xf numFmtId="4" fontId="5" fillId="33" borderId="41" xfId="0" applyNumberFormat="1" applyFont="1" applyFill="1" applyBorder="1" applyAlignment="1" applyProtection="1">
      <alignment horizontal="center" vertical="center"/>
      <protection hidden="1"/>
    </xf>
    <xf numFmtId="0" fontId="5" fillId="0" borderId="41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left" vertical="top" wrapText="1"/>
      <protection hidden="1"/>
    </xf>
    <xf numFmtId="184" fontId="19" fillId="0" borderId="18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0" fillId="0" borderId="41" xfId="0" applyFont="1" applyBorder="1" applyAlignment="1" applyProtection="1">
      <alignment/>
      <protection hidden="1"/>
    </xf>
    <xf numFmtId="184" fontId="21" fillId="0" borderId="18" xfId="0" applyNumberFormat="1" applyFont="1" applyFill="1" applyBorder="1" applyAlignment="1" applyProtection="1">
      <alignment horizontal="center" vertical="top"/>
      <protection hidden="1"/>
    </xf>
    <xf numFmtId="2" fontId="0" fillId="33" borderId="11" xfId="0" applyNumberForma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84" fontId="0" fillId="37" borderId="18" xfId="0" applyNumberFormat="1" applyFont="1" applyFill="1" applyBorder="1" applyAlignment="1" applyProtection="1">
      <alignment horizontal="center" vertical="center"/>
      <protection hidden="1"/>
    </xf>
    <xf numFmtId="0" fontId="0" fillId="37" borderId="20" xfId="0" applyFont="1" applyFill="1" applyBorder="1" applyAlignment="1" applyProtection="1">
      <alignment horizontal="center" vertical="center" wrapText="1"/>
      <protection hidden="1"/>
    </xf>
    <xf numFmtId="0" fontId="1" fillId="37" borderId="11" xfId="0" applyFont="1" applyFill="1" applyBorder="1" applyAlignment="1" applyProtection="1">
      <alignment/>
      <protection hidden="1"/>
    </xf>
    <xf numFmtId="0" fontId="0" fillId="37" borderId="11" xfId="0" applyFill="1" applyBorder="1" applyAlignment="1" applyProtection="1">
      <alignment horizontal="center"/>
      <protection hidden="1"/>
    </xf>
    <xf numFmtId="4" fontId="1" fillId="37" borderId="11" xfId="0" applyNumberFormat="1" applyFont="1" applyFill="1" applyBorder="1" applyAlignment="1" applyProtection="1">
      <alignment vertical="top"/>
      <protection hidden="1"/>
    </xf>
    <xf numFmtId="4" fontId="1" fillId="37" borderId="19" xfId="0" applyNumberFormat="1" applyFont="1" applyFill="1" applyBorder="1" applyAlignment="1" applyProtection="1">
      <alignment/>
      <protection hidden="1"/>
    </xf>
    <xf numFmtId="1" fontId="5" fillId="0" borderId="46" xfId="0" applyNumberFormat="1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vertical="center" wrapText="1"/>
      <protection hidden="1"/>
    </xf>
    <xf numFmtId="2" fontId="5" fillId="33" borderId="41" xfId="0" applyNumberFormat="1" applyFont="1" applyFill="1" applyBorder="1" applyAlignment="1" applyProtection="1">
      <alignment horizontal="center" vertical="center"/>
      <protection hidden="1"/>
    </xf>
    <xf numFmtId="2" fontId="0" fillId="33" borderId="23" xfId="0" applyNumberFormat="1" applyFill="1" applyBorder="1" applyAlignment="1" applyProtection="1">
      <alignment horizontal="center" vertical="top"/>
      <protection hidden="1"/>
    </xf>
    <xf numFmtId="0" fontId="0" fillId="0" borderId="23" xfId="0" applyBorder="1" applyAlignment="1" applyProtection="1">
      <alignment horizontal="center" vertical="top"/>
      <protection hidden="1"/>
    </xf>
    <xf numFmtId="184" fontId="0" fillId="35" borderId="18" xfId="0" applyNumberFormat="1" applyFont="1" applyFill="1" applyBorder="1" applyAlignment="1" applyProtection="1">
      <alignment horizontal="center" vertical="center"/>
      <protection hidden="1"/>
    </xf>
    <xf numFmtId="0" fontId="0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11" xfId="0" applyFont="1" applyFill="1" applyBorder="1" applyAlignment="1" applyProtection="1">
      <alignment/>
      <protection hidden="1"/>
    </xf>
    <xf numFmtId="0" fontId="0" fillId="35" borderId="11" xfId="0" applyFill="1" applyBorder="1" applyAlignment="1" applyProtection="1">
      <alignment horizontal="center"/>
      <protection hidden="1"/>
    </xf>
    <xf numFmtId="4" fontId="1" fillId="35" borderId="19" xfId="0" applyNumberFormat="1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 vertical="top" wrapText="1"/>
      <protection hidden="1"/>
    </xf>
    <xf numFmtId="2" fontId="0" fillId="33" borderId="13" xfId="0" applyNumberFormat="1" applyFill="1" applyBorder="1" applyAlignment="1" applyProtection="1">
      <alignment horizontal="center" vertical="top"/>
      <protection hidden="1"/>
    </xf>
    <xf numFmtId="0" fontId="0" fillId="0" borderId="13" xfId="0" applyBorder="1" applyAlignment="1" applyProtection="1">
      <alignment horizontal="center" vertical="top"/>
      <protection hidden="1"/>
    </xf>
    <xf numFmtId="4" fontId="0" fillId="0" borderId="13" xfId="0" applyNumberFormat="1" applyFill="1" applyBorder="1" applyAlignment="1" applyProtection="1">
      <alignment horizontal="right" vertical="center"/>
      <protection hidden="1"/>
    </xf>
    <xf numFmtId="4" fontId="0" fillId="0" borderId="13" xfId="0" applyNumberFormat="1" applyFill="1" applyBorder="1" applyAlignment="1" applyProtection="1">
      <alignment horizontal="right" vertical="top"/>
      <protection hidden="1"/>
    </xf>
    <xf numFmtId="2" fontId="0" fillId="33" borderId="13" xfId="0" applyNumberFormat="1" applyFill="1" applyBorder="1" applyAlignment="1" applyProtection="1">
      <alignment horizontal="center" vertical="center"/>
      <protection hidden="1"/>
    </xf>
    <xf numFmtId="0" fontId="0" fillId="35" borderId="20" xfId="0" applyFont="1" applyFill="1" applyBorder="1" applyAlignment="1" applyProtection="1">
      <alignment horizontal="left" wrapText="1"/>
      <protection hidden="1"/>
    </xf>
    <xf numFmtId="4" fontId="0" fillId="35" borderId="11" xfId="0" applyNumberFormat="1" applyFont="1" applyFill="1" applyBorder="1" applyAlignment="1" applyProtection="1">
      <alignment horizont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1" fontId="0" fillId="34" borderId="11" xfId="50" applyNumberFormat="1" applyFont="1" applyFill="1" applyBorder="1" applyAlignment="1" applyProtection="1">
      <alignment horizontal="left"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1" fontId="0" fillId="0" borderId="23" xfId="0" applyNumberFormat="1" applyFont="1" applyBorder="1" applyAlignment="1" applyProtection="1">
      <alignment horizontal="left" vertical="center"/>
      <protection hidden="1"/>
    </xf>
    <xf numFmtId="1" fontId="0" fillId="0" borderId="11" xfId="0" applyNumberFormat="1" applyFont="1" applyBorder="1" applyAlignment="1" applyProtection="1">
      <alignment horizontal="left" vertical="center"/>
      <protection hidden="1"/>
    </xf>
    <xf numFmtId="0" fontId="1" fillId="0" borderId="26" xfId="52" applyFont="1" applyFill="1" applyBorder="1" applyAlignment="1" applyProtection="1">
      <alignment horizontal="center" vertical="center" wrapText="1"/>
      <protection hidden="1"/>
    </xf>
    <xf numFmtId="184" fontId="0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16" fillId="0" borderId="47" xfId="0" applyFont="1" applyBorder="1" applyAlignment="1" applyProtection="1">
      <alignment horizontal="justify" vertical="center"/>
      <protection hidden="1"/>
    </xf>
    <xf numFmtId="0" fontId="1" fillId="0" borderId="12" xfId="0" applyFont="1" applyBorder="1" applyAlignment="1" applyProtection="1">
      <alignment horizontal="justify" vertical="center"/>
      <protection hidden="1"/>
    </xf>
    <xf numFmtId="0" fontId="16" fillId="0" borderId="12" xfId="0" applyFont="1" applyBorder="1" applyAlignment="1" applyProtection="1">
      <alignment horizontal="justify" vertical="center"/>
      <protection hidden="1"/>
    </xf>
    <xf numFmtId="0" fontId="1" fillId="0" borderId="47" xfId="0" applyFont="1" applyBorder="1" applyAlignment="1" applyProtection="1">
      <alignment horizontal="justify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1" fontId="0" fillId="34" borderId="14" xfId="50" applyNumberFormat="1" applyFont="1" applyFill="1" applyBorder="1" applyAlignment="1" applyProtection="1">
      <alignment horizontal="left" vertical="center"/>
      <protection hidden="1"/>
    </xf>
    <xf numFmtId="0" fontId="0" fillId="0" borderId="39" xfId="0" applyFont="1" applyBorder="1" applyAlignment="1" applyProtection="1">
      <alignment vertical="center"/>
      <protection hidden="1"/>
    </xf>
    <xf numFmtId="1" fontId="0" fillId="0" borderId="13" xfId="0" applyNumberFormat="1" applyFont="1" applyBorder="1" applyAlignment="1" applyProtection="1">
      <alignment horizontal="left" vertical="center"/>
      <protection hidden="1"/>
    </xf>
    <xf numFmtId="0" fontId="1" fillId="34" borderId="48" xfId="0" applyFont="1" applyFill="1" applyBorder="1" applyAlignment="1" applyProtection="1">
      <alignment/>
      <protection hidden="1"/>
    </xf>
    <xf numFmtId="0" fontId="1" fillId="34" borderId="49" xfId="0" applyFont="1" applyFill="1" applyBorder="1" applyAlignment="1" applyProtection="1">
      <alignment/>
      <protection hidden="1"/>
    </xf>
    <xf numFmtId="0" fontId="1" fillId="34" borderId="50" xfId="0" applyFont="1" applyFill="1" applyBorder="1" applyAlignment="1" applyProtection="1">
      <alignment/>
      <protection hidden="1"/>
    </xf>
    <xf numFmtId="4" fontId="58" fillId="0" borderId="11" xfId="0" applyNumberFormat="1" applyFont="1" applyFill="1" applyBorder="1" applyAlignment="1" applyProtection="1">
      <alignment horizontal="right" vertical="center"/>
      <protection hidden="1"/>
    </xf>
    <xf numFmtId="2" fontId="58" fillId="0" borderId="11" xfId="0" applyNumberFormat="1" applyFont="1" applyBorder="1" applyAlignment="1" applyProtection="1">
      <alignment horizontal="center" vertical="center" wrapText="1"/>
      <protection hidden="1"/>
    </xf>
    <xf numFmtId="4" fontId="58" fillId="0" borderId="12" xfId="0" applyNumberFormat="1" applyFont="1" applyFill="1" applyBorder="1" applyAlignment="1" applyProtection="1">
      <alignment horizontal="right" vertical="center"/>
      <protection locked="0"/>
    </xf>
    <xf numFmtId="40" fontId="0" fillId="0" borderId="11" xfId="68" applyNumberFormat="1" applyFont="1" applyBorder="1" applyAlignment="1" applyProtection="1">
      <alignment horizontal="right" vertical="center"/>
      <protection locked="0"/>
    </xf>
    <xf numFmtId="40" fontId="58" fillId="0" borderId="11" xfId="68" applyNumberFormat="1" applyFont="1" applyBorder="1" applyAlignment="1" applyProtection="1">
      <alignment horizontal="right" vertical="center"/>
      <protection locked="0"/>
    </xf>
    <xf numFmtId="4" fontId="58" fillId="0" borderId="11" xfId="0" applyNumberFormat="1" applyFont="1" applyFill="1" applyBorder="1" applyAlignment="1" applyProtection="1">
      <alignment horizontal="right" vertical="center"/>
      <protection locked="0"/>
    </xf>
    <xf numFmtId="40" fontId="58" fillId="0" borderId="11" xfId="68" applyFont="1" applyFill="1" applyBorder="1" applyAlignment="1" applyProtection="1">
      <alignment horizontal="right" vertical="center"/>
      <protection locked="0"/>
    </xf>
    <xf numFmtId="4" fontId="58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1" xfId="0" applyNumberFormat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vertical="center" wrapText="1"/>
      <protection locked="0"/>
    </xf>
    <xf numFmtId="2" fontId="0" fillId="0" borderId="12" xfId="0" applyNumberFormat="1" applyFont="1" applyFill="1" applyBorder="1" applyAlignment="1" applyProtection="1">
      <alignment horizontal="right" vertical="center"/>
      <protection locked="0"/>
    </xf>
    <xf numFmtId="40" fontId="0" fillId="0" borderId="12" xfId="68" applyNumberFormat="1" applyFont="1" applyFill="1" applyBorder="1" applyAlignment="1" applyProtection="1">
      <alignment horizontal="right" vertical="center"/>
      <protection locked="0"/>
    </xf>
    <xf numFmtId="40" fontId="0" fillId="0" borderId="51" xfId="68" applyNumberFormat="1" applyFont="1" applyFill="1" applyBorder="1" applyAlignment="1" applyProtection="1">
      <alignment horizontal="right" vertical="center"/>
      <protection locked="0"/>
    </xf>
    <xf numFmtId="2" fontId="0" fillId="0" borderId="51" xfId="0" applyNumberFormat="1" applyFont="1" applyFill="1" applyBorder="1" applyAlignment="1" applyProtection="1">
      <alignment horizontal="right" vertical="center"/>
      <protection locked="0"/>
    </xf>
    <xf numFmtId="4" fontId="0" fillId="33" borderId="11" xfId="0" applyNumberFormat="1" applyFont="1" applyFill="1" applyBorder="1" applyAlignment="1" applyProtection="1">
      <alignment vertical="top"/>
      <protection locked="0"/>
    </xf>
    <xf numFmtId="4" fontId="0" fillId="33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top"/>
      <protection locked="0"/>
    </xf>
    <xf numFmtId="4" fontId="0" fillId="0" borderId="11" xfId="0" applyNumberFormat="1" applyFont="1" applyFill="1" applyBorder="1" applyAlignment="1" applyProtection="1">
      <alignment horizontal="right" vertical="top"/>
      <protection locked="0"/>
    </xf>
    <xf numFmtId="4" fontId="0" fillId="0" borderId="12" xfId="0" applyNumberFormat="1" applyFont="1" applyFill="1" applyBorder="1" applyAlignment="1" applyProtection="1">
      <alignment vertical="top"/>
      <protection locked="0"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4" fontId="0" fillId="0" borderId="5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ill="1" applyBorder="1" applyAlignment="1" applyProtection="1">
      <alignment horizontal="right" vertical="center"/>
      <protection locked="0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vertical="center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vertical="top"/>
      <protection locked="0"/>
    </xf>
    <xf numFmtId="4" fontId="0" fillId="0" borderId="23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vertical="center" wrapText="1"/>
      <protection locked="0"/>
    </xf>
    <xf numFmtId="4" fontId="0" fillId="0" borderId="11" xfId="0" applyNumberFormat="1" applyFont="1" applyBorder="1" applyAlignment="1" applyProtection="1">
      <alignment vertical="center" wrapText="1"/>
      <protection locked="0"/>
    </xf>
    <xf numFmtId="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ill="1" applyBorder="1" applyAlignment="1" applyProtection="1">
      <alignment vertical="top"/>
      <protection locked="0"/>
    </xf>
    <xf numFmtId="4" fontId="5" fillId="0" borderId="41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top"/>
      <protection locked="0"/>
    </xf>
    <xf numFmtId="4" fontId="0" fillId="0" borderId="23" xfId="0" applyNumberFormat="1" applyFill="1" applyBorder="1" applyAlignment="1" applyProtection="1">
      <alignment vertical="top"/>
      <protection locked="0"/>
    </xf>
    <xf numFmtId="4" fontId="0" fillId="0" borderId="13" xfId="0" applyNumberFormat="1" applyFill="1" applyBorder="1" applyAlignment="1" applyProtection="1">
      <alignment vertical="top"/>
      <protection locked="0"/>
    </xf>
    <xf numFmtId="4" fontId="0" fillId="0" borderId="51" xfId="0" applyNumberFormat="1" applyBorder="1" applyAlignment="1" applyProtection="1">
      <alignment vertical="top"/>
      <protection locked="0"/>
    </xf>
    <xf numFmtId="4" fontId="0" fillId="0" borderId="13" xfId="0" applyNumberFormat="1" applyFill="1" applyBorder="1" applyAlignment="1" applyProtection="1">
      <alignment horizontal="right" vertical="center"/>
      <protection locked="0"/>
    </xf>
    <xf numFmtId="4" fontId="0" fillId="0" borderId="51" xfId="0" applyNumberFormat="1" applyBorder="1" applyAlignment="1" applyProtection="1">
      <alignment vertical="center"/>
      <protection locked="0"/>
    </xf>
    <xf numFmtId="4" fontId="0" fillId="0" borderId="11" xfId="0" applyNumberFormat="1" applyFill="1" applyBorder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4" fontId="8" fillId="0" borderId="14" xfId="0" applyNumberFormat="1" applyFont="1" applyFill="1" applyBorder="1" applyAlignment="1" applyProtection="1">
      <alignment horizontal="center" vertical="center"/>
      <protection hidden="1"/>
    </xf>
    <xf numFmtId="3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3" fillId="34" borderId="11" xfId="51" applyFont="1" applyFill="1" applyBorder="1" applyAlignment="1" applyProtection="1">
      <alignment horizontal="left" vertical="center" wrapText="1"/>
      <protection hidden="1"/>
    </xf>
    <xf numFmtId="0" fontId="3" fillId="34" borderId="19" xfId="51" applyFont="1" applyFill="1" applyBorder="1" applyAlignment="1" applyProtection="1">
      <alignment horizontal="left" vertical="center" wrapText="1"/>
      <protection hidden="1"/>
    </xf>
    <xf numFmtId="0" fontId="1" fillId="0" borderId="24" xfId="0" applyNumberFormat="1" applyFont="1" applyBorder="1" applyAlignment="1" applyProtection="1">
      <alignment horizontal="left" vertical="center" wrapText="1"/>
      <protection hidden="1"/>
    </xf>
    <xf numFmtId="0" fontId="1" fillId="0" borderId="52" xfId="0" applyNumberFormat="1" applyFont="1" applyBorder="1" applyAlignment="1" applyProtection="1">
      <alignment horizontal="left" vertical="center" wrapText="1"/>
      <protection hidden="1"/>
    </xf>
    <xf numFmtId="0" fontId="1" fillId="0" borderId="53" xfId="0" applyNumberFormat="1" applyFont="1" applyBorder="1" applyAlignment="1" applyProtection="1">
      <alignment horizontal="left" vertical="center" wrapText="1"/>
      <protection hidden="1"/>
    </xf>
    <xf numFmtId="0" fontId="1" fillId="0" borderId="12" xfId="0" applyNumberFormat="1" applyFont="1" applyBorder="1" applyAlignment="1" applyProtection="1">
      <alignment horizontal="left" wrapText="1"/>
      <protection hidden="1"/>
    </xf>
    <xf numFmtId="0" fontId="1" fillId="0" borderId="27" xfId="0" applyNumberFormat="1" applyFont="1" applyBorder="1" applyAlignment="1" applyProtection="1">
      <alignment horizontal="left" wrapText="1"/>
      <protection hidden="1"/>
    </xf>
    <xf numFmtId="0" fontId="1" fillId="0" borderId="34" xfId="0" applyNumberFormat="1" applyFont="1" applyBorder="1" applyAlignment="1" applyProtection="1">
      <alignment horizontal="left" wrapText="1"/>
      <protection hidden="1"/>
    </xf>
    <xf numFmtId="0" fontId="1" fillId="0" borderId="12" xfId="0" applyNumberFormat="1" applyFont="1" applyBorder="1" applyAlignment="1" applyProtection="1">
      <alignment horizontal="left" vertical="center" wrapText="1"/>
      <protection hidden="1"/>
    </xf>
    <xf numFmtId="0" fontId="1" fillId="0" borderId="27" xfId="0" applyNumberFormat="1" applyFont="1" applyBorder="1" applyAlignment="1" applyProtection="1">
      <alignment horizontal="left" vertical="center" wrapText="1"/>
      <protection hidden="1"/>
    </xf>
    <xf numFmtId="0" fontId="1" fillId="0" borderId="34" xfId="0" applyNumberFormat="1" applyFont="1" applyBorder="1" applyAlignment="1" applyProtection="1">
      <alignment horizontal="left" vertical="center" wrapText="1"/>
      <protection hidden="1"/>
    </xf>
    <xf numFmtId="0" fontId="1" fillId="0" borderId="54" xfId="0" applyNumberFormat="1" applyFont="1" applyBorder="1" applyAlignment="1" applyProtection="1">
      <alignment horizontal="left" vertical="center" wrapText="1"/>
      <protection hidden="1"/>
    </xf>
    <xf numFmtId="0" fontId="1" fillId="0" borderId="55" xfId="0" applyNumberFormat="1" applyFont="1" applyBorder="1" applyAlignment="1" applyProtection="1">
      <alignment horizontal="left" vertical="center" wrapText="1"/>
      <protection hidden="1"/>
    </xf>
    <xf numFmtId="0" fontId="1" fillId="0" borderId="56" xfId="0" applyNumberFormat="1" applyFont="1" applyBorder="1" applyAlignment="1" applyProtection="1">
      <alignment horizontal="left" vertical="center" wrapText="1"/>
      <protection hidden="1"/>
    </xf>
    <xf numFmtId="0" fontId="1" fillId="38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38" borderId="19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14" xfId="51" applyFont="1" applyFill="1" applyBorder="1" applyAlignment="1" applyProtection="1">
      <alignment horizontal="left" vertical="center" wrapText="1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" xfId="51"/>
    <cellStyle name="Normal 5 2" xfId="52"/>
    <cellStyle name="Normal_churrasq+sanit" xfId="53"/>
    <cellStyle name="Normal_Lista Preços" xfId="54"/>
    <cellStyle name="Nota" xfId="55"/>
    <cellStyle name="planilhas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201</xdr:row>
      <xdr:rowOff>0</xdr:rowOff>
    </xdr:from>
    <xdr:to>
      <xdr:col>2</xdr:col>
      <xdr:colOff>2143125</xdr:colOff>
      <xdr:row>202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924175" y="41709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2066925</xdr:colOff>
      <xdr:row>201</xdr:row>
      <xdr:rowOff>0</xdr:rowOff>
    </xdr:from>
    <xdr:to>
      <xdr:col>2</xdr:col>
      <xdr:colOff>2143125</xdr:colOff>
      <xdr:row>202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2924175" y="41709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2066925</xdr:colOff>
      <xdr:row>242</xdr:row>
      <xdr:rowOff>0</xdr:rowOff>
    </xdr:from>
    <xdr:to>
      <xdr:col>2</xdr:col>
      <xdr:colOff>2143125</xdr:colOff>
      <xdr:row>243</xdr:row>
      <xdr:rowOff>0</xdr:rowOff>
    </xdr:to>
    <xdr:sp fLocksText="0">
      <xdr:nvSpPr>
        <xdr:cNvPr id="3" name="Text Box 2"/>
        <xdr:cNvSpPr txBox="1">
          <a:spLocks noChangeArrowheads="1"/>
        </xdr:cNvSpPr>
      </xdr:nvSpPr>
      <xdr:spPr>
        <a:xfrm>
          <a:off x="2924175" y="51968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2047875</xdr:colOff>
      <xdr:row>201</xdr:row>
      <xdr:rowOff>0</xdr:rowOff>
    </xdr:from>
    <xdr:to>
      <xdr:col>2</xdr:col>
      <xdr:colOff>2143125</xdr:colOff>
      <xdr:row>202</xdr:row>
      <xdr:rowOff>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2905125" y="417099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28625" cy="323850"/>
    <xdr:sp>
      <xdr:nvSpPr>
        <xdr:cNvPr id="66" name="AutoShape 2"/>
        <xdr:cNvSpPr>
          <a:spLocks noChangeAspect="1"/>
        </xdr:cNvSpPr>
      </xdr:nvSpPr>
      <xdr:spPr>
        <a:xfrm>
          <a:off x="857250" y="41709975"/>
          <a:ext cx="4286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8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8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8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2</xdr:col>
      <xdr:colOff>2047875</xdr:colOff>
      <xdr:row>201</xdr:row>
      <xdr:rowOff>0</xdr:rowOff>
    </xdr:from>
    <xdr:to>
      <xdr:col>2</xdr:col>
      <xdr:colOff>2143125</xdr:colOff>
      <xdr:row>202</xdr:row>
      <xdr:rowOff>0</xdr:rowOff>
    </xdr:to>
    <xdr:sp fLocksText="0">
      <xdr:nvSpPr>
        <xdr:cNvPr id="383" name="Text Box 1"/>
        <xdr:cNvSpPr txBox="1">
          <a:spLocks noChangeArrowheads="1"/>
        </xdr:cNvSpPr>
      </xdr:nvSpPr>
      <xdr:spPr>
        <a:xfrm>
          <a:off x="2905125" y="417099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2000250</xdr:colOff>
      <xdr:row>209</xdr:row>
      <xdr:rowOff>0</xdr:rowOff>
    </xdr:from>
    <xdr:to>
      <xdr:col>2</xdr:col>
      <xdr:colOff>2076450</xdr:colOff>
      <xdr:row>210</xdr:row>
      <xdr:rowOff>0</xdr:rowOff>
    </xdr:to>
    <xdr:sp fLocksText="0">
      <xdr:nvSpPr>
        <xdr:cNvPr id="384" name="Text Box 1"/>
        <xdr:cNvSpPr txBox="1">
          <a:spLocks noChangeArrowheads="1"/>
        </xdr:cNvSpPr>
      </xdr:nvSpPr>
      <xdr:spPr>
        <a:xfrm>
          <a:off x="2857500" y="43005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</xdr:col>
      <xdr:colOff>723900</xdr:colOff>
      <xdr:row>201</xdr:row>
      <xdr:rowOff>0</xdr:rowOff>
    </xdr:from>
    <xdr:ext cx="438150" cy="323850"/>
    <xdr:sp>
      <xdr:nvSpPr>
        <xdr:cNvPr id="385" name="AutoShape 2"/>
        <xdr:cNvSpPr>
          <a:spLocks noChangeAspect="1"/>
        </xdr:cNvSpPr>
      </xdr:nvSpPr>
      <xdr:spPr>
        <a:xfrm>
          <a:off x="15811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8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8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8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8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9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2</xdr:col>
      <xdr:colOff>2057400</xdr:colOff>
      <xdr:row>291</xdr:row>
      <xdr:rowOff>0</xdr:rowOff>
    </xdr:from>
    <xdr:to>
      <xdr:col>2</xdr:col>
      <xdr:colOff>2143125</xdr:colOff>
      <xdr:row>292</xdr:row>
      <xdr:rowOff>0</xdr:rowOff>
    </xdr:to>
    <xdr:sp fLocksText="0">
      <xdr:nvSpPr>
        <xdr:cNvPr id="591" name="Text Box 1"/>
        <xdr:cNvSpPr txBox="1">
          <a:spLocks noChangeArrowheads="1"/>
        </xdr:cNvSpPr>
      </xdr:nvSpPr>
      <xdr:spPr>
        <a:xfrm>
          <a:off x="2914650" y="640461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292</xdr:row>
      <xdr:rowOff>0</xdr:rowOff>
    </xdr:from>
    <xdr:to>
      <xdr:col>2</xdr:col>
      <xdr:colOff>2143125</xdr:colOff>
      <xdr:row>293</xdr:row>
      <xdr:rowOff>0</xdr:rowOff>
    </xdr:to>
    <xdr:sp fLocksText="0">
      <xdr:nvSpPr>
        <xdr:cNvPr id="592" name="Text Box 2"/>
        <xdr:cNvSpPr txBox="1">
          <a:spLocks noChangeArrowheads="1"/>
        </xdr:cNvSpPr>
      </xdr:nvSpPr>
      <xdr:spPr>
        <a:xfrm>
          <a:off x="2914650" y="6420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291</xdr:row>
      <xdr:rowOff>0</xdr:rowOff>
    </xdr:from>
    <xdr:to>
      <xdr:col>2</xdr:col>
      <xdr:colOff>2143125</xdr:colOff>
      <xdr:row>292</xdr:row>
      <xdr:rowOff>0</xdr:rowOff>
    </xdr:to>
    <xdr:sp fLocksText="0">
      <xdr:nvSpPr>
        <xdr:cNvPr id="593" name="Text Box 1"/>
        <xdr:cNvSpPr txBox="1">
          <a:spLocks noChangeArrowheads="1"/>
        </xdr:cNvSpPr>
      </xdr:nvSpPr>
      <xdr:spPr>
        <a:xfrm>
          <a:off x="2914650" y="640461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433</xdr:row>
      <xdr:rowOff>0</xdr:rowOff>
    </xdr:from>
    <xdr:to>
      <xdr:col>2</xdr:col>
      <xdr:colOff>2143125</xdr:colOff>
      <xdr:row>433</xdr:row>
      <xdr:rowOff>0</xdr:rowOff>
    </xdr:to>
    <xdr:sp fLocksText="0">
      <xdr:nvSpPr>
        <xdr:cNvPr id="594" name="Text Box 1"/>
        <xdr:cNvSpPr txBox="1">
          <a:spLocks noChangeArrowheads="1"/>
        </xdr:cNvSpPr>
      </xdr:nvSpPr>
      <xdr:spPr>
        <a:xfrm>
          <a:off x="2914650" y="92716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433</xdr:row>
      <xdr:rowOff>0</xdr:rowOff>
    </xdr:from>
    <xdr:to>
      <xdr:col>2</xdr:col>
      <xdr:colOff>2143125</xdr:colOff>
      <xdr:row>433</xdr:row>
      <xdr:rowOff>0</xdr:rowOff>
    </xdr:to>
    <xdr:sp fLocksText="0">
      <xdr:nvSpPr>
        <xdr:cNvPr id="595" name="Text Box 2"/>
        <xdr:cNvSpPr txBox="1">
          <a:spLocks noChangeArrowheads="1"/>
        </xdr:cNvSpPr>
      </xdr:nvSpPr>
      <xdr:spPr>
        <a:xfrm>
          <a:off x="2914650" y="92716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433</xdr:row>
      <xdr:rowOff>0</xdr:rowOff>
    </xdr:from>
    <xdr:to>
      <xdr:col>2</xdr:col>
      <xdr:colOff>2143125</xdr:colOff>
      <xdr:row>433</xdr:row>
      <xdr:rowOff>0</xdr:rowOff>
    </xdr:to>
    <xdr:sp fLocksText="0">
      <xdr:nvSpPr>
        <xdr:cNvPr id="596" name="Text Box 1"/>
        <xdr:cNvSpPr txBox="1">
          <a:spLocks noChangeArrowheads="1"/>
        </xdr:cNvSpPr>
      </xdr:nvSpPr>
      <xdr:spPr>
        <a:xfrm>
          <a:off x="2914650" y="92716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433</xdr:row>
      <xdr:rowOff>0</xdr:rowOff>
    </xdr:from>
    <xdr:to>
      <xdr:col>2</xdr:col>
      <xdr:colOff>2143125</xdr:colOff>
      <xdr:row>433</xdr:row>
      <xdr:rowOff>0</xdr:rowOff>
    </xdr:to>
    <xdr:sp fLocksText="0">
      <xdr:nvSpPr>
        <xdr:cNvPr id="597" name="Text Box 1"/>
        <xdr:cNvSpPr txBox="1">
          <a:spLocks noChangeArrowheads="1"/>
        </xdr:cNvSpPr>
      </xdr:nvSpPr>
      <xdr:spPr>
        <a:xfrm>
          <a:off x="2914650" y="92716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433</xdr:row>
      <xdr:rowOff>0</xdr:rowOff>
    </xdr:from>
    <xdr:to>
      <xdr:col>2</xdr:col>
      <xdr:colOff>2143125</xdr:colOff>
      <xdr:row>433</xdr:row>
      <xdr:rowOff>0</xdr:rowOff>
    </xdr:to>
    <xdr:sp fLocksText="0">
      <xdr:nvSpPr>
        <xdr:cNvPr id="598" name="Text Box 1"/>
        <xdr:cNvSpPr txBox="1">
          <a:spLocks noChangeArrowheads="1"/>
        </xdr:cNvSpPr>
      </xdr:nvSpPr>
      <xdr:spPr>
        <a:xfrm>
          <a:off x="2914650" y="92716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433</xdr:row>
      <xdr:rowOff>0</xdr:rowOff>
    </xdr:from>
    <xdr:to>
      <xdr:col>2</xdr:col>
      <xdr:colOff>2143125</xdr:colOff>
      <xdr:row>433</xdr:row>
      <xdr:rowOff>0</xdr:rowOff>
    </xdr:to>
    <xdr:sp fLocksText="0">
      <xdr:nvSpPr>
        <xdr:cNvPr id="599" name="Text Box 2"/>
        <xdr:cNvSpPr txBox="1">
          <a:spLocks noChangeArrowheads="1"/>
        </xdr:cNvSpPr>
      </xdr:nvSpPr>
      <xdr:spPr>
        <a:xfrm>
          <a:off x="2914650" y="92716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433</xdr:row>
      <xdr:rowOff>0</xdr:rowOff>
    </xdr:from>
    <xdr:to>
      <xdr:col>2</xdr:col>
      <xdr:colOff>2143125</xdr:colOff>
      <xdr:row>433</xdr:row>
      <xdr:rowOff>0</xdr:rowOff>
    </xdr:to>
    <xdr:sp fLocksText="0">
      <xdr:nvSpPr>
        <xdr:cNvPr id="600" name="Text Box 1"/>
        <xdr:cNvSpPr txBox="1">
          <a:spLocks noChangeArrowheads="1"/>
        </xdr:cNvSpPr>
      </xdr:nvSpPr>
      <xdr:spPr>
        <a:xfrm>
          <a:off x="2914650" y="92716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433</xdr:row>
      <xdr:rowOff>0</xdr:rowOff>
    </xdr:from>
    <xdr:to>
      <xdr:col>2</xdr:col>
      <xdr:colOff>2143125</xdr:colOff>
      <xdr:row>433</xdr:row>
      <xdr:rowOff>0</xdr:rowOff>
    </xdr:to>
    <xdr:sp fLocksText="0">
      <xdr:nvSpPr>
        <xdr:cNvPr id="601" name="Text Box 2"/>
        <xdr:cNvSpPr txBox="1">
          <a:spLocks noChangeArrowheads="1"/>
        </xdr:cNvSpPr>
      </xdr:nvSpPr>
      <xdr:spPr>
        <a:xfrm>
          <a:off x="2914650" y="92716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457200</xdr:colOff>
      <xdr:row>418</xdr:row>
      <xdr:rowOff>0</xdr:rowOff>
    </xdr:from>
    <xdr:ext cx="523875" cy="409575"/>
    <xdr:sp>
      <xdr:nvSpPr>
        <xdr:cNvPr id="602" name="AutoShape 2"/>
        <xdr:cNvSpPr>
          <a:spLocks noChangeAspect="1"/>
        </xdr:cNvSpPr>
      </xdr:nvSpPr>
      <xdr:spPr>
        <a:xfrm>
          <a:off x="857250" y="89801700"/>
          <a:ext cx="5238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0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0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0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0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0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0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0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1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1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1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1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1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1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1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1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1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1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2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2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2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2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2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2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2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2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2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2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3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3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3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3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3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3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3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3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3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3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4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4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4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4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4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4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4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4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4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4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5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5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5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5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5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5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5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5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5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5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6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6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6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6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6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6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6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6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6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6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7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7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7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7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7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7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7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7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7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7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8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8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8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8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8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8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8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8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8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8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9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9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9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9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9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9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9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9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9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9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0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0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0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0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0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0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0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0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0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0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1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1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1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1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1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1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1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1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1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1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2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2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2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2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2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2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2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2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2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2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3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3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3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3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3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3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3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3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3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3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4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4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4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4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4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4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4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4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4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4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5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5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5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5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5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5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5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5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5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5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6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6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6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6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6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6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6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6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6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6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7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7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7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7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7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7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7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7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7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7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8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8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8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8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8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8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8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8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8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8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9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9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9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9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9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9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9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9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9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9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0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0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0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0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0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0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0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0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0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0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1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1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1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1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1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1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1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1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1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1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2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2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2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2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2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2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2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2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2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2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3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3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3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3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3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3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3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3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3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3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4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4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4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4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4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4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4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4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4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4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5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5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5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5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5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5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5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5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5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5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6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6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6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6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6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6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6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6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6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6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7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7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7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7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7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7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7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7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7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7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8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8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8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8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8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8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8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8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8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8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9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9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9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9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9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9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9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9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89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89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0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0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0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0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0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0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0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0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0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0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1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1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1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1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1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1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1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1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1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1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2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3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3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3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3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3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3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3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3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3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3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4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4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4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4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4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4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4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4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4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4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5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5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52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53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5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5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5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5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5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5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6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6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6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6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6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6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6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6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6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6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7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7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7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7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7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7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7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77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78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7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8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8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8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8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8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8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86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8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8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8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9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9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92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93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9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9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9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9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9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9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0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0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0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0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0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0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0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07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08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0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1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1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1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1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1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1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16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1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1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1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2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2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22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23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2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2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2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2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2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2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3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3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3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3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3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3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36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37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3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3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4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4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4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4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44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4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4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4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4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4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5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5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52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5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5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5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5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5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5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59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6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6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6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6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6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6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66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67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6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6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7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7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7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7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74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7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7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7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7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7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8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8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82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8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8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8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8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8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8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89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9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9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9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9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9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9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96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97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9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9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0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0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0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0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04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0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0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0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0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0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1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1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12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1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1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1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1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1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1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19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2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2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2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2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2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2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26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2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2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2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3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3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3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33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34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3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3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3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3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3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4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4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4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4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4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4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4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4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48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49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5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5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5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5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5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5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56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5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5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5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6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6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6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63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64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6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6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6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6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6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7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7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7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7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7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7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7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7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78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79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8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8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8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8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8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8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86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8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8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8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9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9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9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93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94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9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9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9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9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9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20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20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0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0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0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0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0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0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208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209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1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1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1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1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214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21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1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1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1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1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2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2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222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223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2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2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2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2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23875" cy="428625"/>
    <xdr:sp>
      <xdr:nvSpPr>
        <xdr:cNvPr id="1228" name="AutoShape 2"/>
        <xdr:cNvSpPr>
          <a:spLocks noChangeAspect="1"/>
        </xdr:cNvSpPr>
      </xdr:nvSpPr>
      <xdr:spPr>
        <a:xfrm>
          <a:off x="857250" y="89801700"/>
          <a:ext cx="523875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2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3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3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3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3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3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3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3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3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3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3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4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4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4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4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4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4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4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4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4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4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5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5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5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5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5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5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5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5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5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5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6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6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6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6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6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6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6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6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6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6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7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7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7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7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7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7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7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7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7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7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8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8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8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8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8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8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8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8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8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8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9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9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9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9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9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9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9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9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9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9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0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0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0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0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0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0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0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0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0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0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1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1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1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1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1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1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1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1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1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1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2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2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2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2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2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2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2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2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2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2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3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3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3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3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3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3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3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3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3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3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4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4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4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4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4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4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4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4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4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4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5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5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5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5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5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5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5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5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5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5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6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6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6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6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6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6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6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6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6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6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7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7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7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7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7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7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7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7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7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7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8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8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8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8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8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8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8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8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8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8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9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9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9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9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9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9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9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9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9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9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0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0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0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0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0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0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0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0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0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0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1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1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1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1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1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1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1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1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1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1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2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2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2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2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2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2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2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2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2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2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3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3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3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3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3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3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3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3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3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3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4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4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4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4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4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4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4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4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4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4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5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5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5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5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5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5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5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5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5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5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6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6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6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6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6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6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6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6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6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6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7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7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7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7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7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7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7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7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7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7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8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8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8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8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8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8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8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8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8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8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9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9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9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9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9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9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9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9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9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9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0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0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0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0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0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0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0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0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0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0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1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1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1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1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1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1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1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1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1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1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2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2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2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2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24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25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26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27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28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29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3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3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32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33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34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35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3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37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38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39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40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41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42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4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4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45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46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47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48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4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50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51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52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53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54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55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5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5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58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59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60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61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6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6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6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6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6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6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6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6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7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7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7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7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7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7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7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7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57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57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8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8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8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8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8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8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58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58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8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8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9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9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9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9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9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9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59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59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9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9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0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0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0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0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0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0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0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0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0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0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1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1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1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1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1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1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1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1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1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1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2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2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2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2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2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2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2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2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2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2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3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3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3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3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3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3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3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3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3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3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4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4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4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4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4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4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4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4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4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4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5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5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5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5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5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5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5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5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5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5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6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6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6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6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6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6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6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6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6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6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7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7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7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7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7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7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7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7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7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7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8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8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8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8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8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8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8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8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8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8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9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9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9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9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9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9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9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9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9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9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0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0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0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0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0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0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0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0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0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0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1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1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1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1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1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1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1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1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1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1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2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2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2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2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2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2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2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2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2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2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3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3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3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3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3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3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3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3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3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3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4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4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4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4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4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4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4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4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4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4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5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5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5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5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5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5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5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5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5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5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6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6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6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6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6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6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6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6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6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6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7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7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7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7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7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7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7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7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7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7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8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8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8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8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8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8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8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8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8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8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9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9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9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9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9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9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9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9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9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9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0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0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0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0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0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0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0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0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0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0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1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1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1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1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1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1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1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1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1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1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2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2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2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2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2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2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2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2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2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2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3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3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3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3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3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3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3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3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3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3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4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4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4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4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4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4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4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4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4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4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5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5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5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5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489"/>
  <sheetViews>
    <sheetView showGridLines="0" tabSelected="1" workbookViewId="0" topLeftCell="A269">
      <selection activeCell="F275" sqref="F275"/>
    </sheetView>
  </sheetViews>
  <sheetFormatPr defaultColWidth="11.421875" defaultRowHeight="12.75"/>
  <cols>
    <col min="1" max="1" width="6.00390625" style="11" customWidth="1"/>
    <col min="2" max="2" width="6.8515625" style="6" customWidth="1"/>
    <col min="3" max="3" width="74.140625" style="11" customWidth="1"/>
    <col min="4" max="4" width="10.28125" style="19" customWidth="1"/>
    <col min="5" max="5" width="7.00390625" style="11" customWidth="1"/>
    <col min="6" max="6" width="17.28125" style="20" customWidth="1"/>
    <col min="7" max="7" width="16.421875" style="20" customWidth="1"/>
    <col min="8" max="8" width="21.8515625" style="11" customWidth="1"/>
    <col min="9" max="9" width="11.28125" style="11" customWidth="1"/>
    <col min="10" max="248" width="11.421875" style="11" customWidth="1"/>
    <col min="249" max="249" width="56.28125" style="11" customWidth="1"/>
    <col min="250" max="16384" width="11.421875" style="11" customWidth="1"/>
  </cols>
  <sheetData>
    <row r="1" spans="1:8" ht="19.5" customHeight="1">
      <c r="A1" s="5"/>
      <c r="C1" s="7" t="s">
        <v>1</v>
      </c>
      <c r="D1" s="8"/>
      <c r="E1" s="9"/>
      <c r="F1" s="10"/>
      <c r="G1" s="500" t="s">
        <v>2</v>
      </c>
      <c r="H1" s="500"/>
    </row>
    <row r="2" spans="1:8" ht="5.25" customHeight="1">
      <c r="A2" s="5"/>
      <c r="C2" s="7"/>
      <c r="D2" s="8"/>
      <c r="E2" s="9"/>
      <c r="F2" s="10"/>
      <c r="G2" s="500"/>
      <c r="H2" s="500"/>
    </row>
    <row r="3" spans="1:8" ht="12.75">
      <c r="A3" s="12" t="s">
        <v>846</v>
      </c>
      <c r="B3" s="13"/>
      <c r="C3" s="14"/>
      <c r="D3" s="15"/>
      <c r="E3" s="14"/>
      <c r="F3" s="16"/>
      <c r="G3" s="16"/>
      <c r="H3" s="17"/>
    </row>
    <row r="4" spans="1:8" ht="12.75">
      <c r="A4" s="12" t="s">
        <v>124</v>
      </c>
      <c r="B4" s="13"/>
      <c r="C4" s="17"/>
      <c r="D4" s="18"/>
      <c r="E4" s="17"/>
      <c r="F4" s="16"/>
      <c r="G4" s="16"/>
      <c r="H4" s="17"/>
    </row>
    <row r="5" spans="1:8" ht="12.75">
      <c r="A5" s="12" t="s">
        <v>670</v>
      </c>
      <c r="B5" s="13"/>
      <c r="C5" s="17"/>
      <c r="D5" s="18"/>
      <c r="E5" s="17"/>
      <c r="F5" s="16"/>
      <c r="G5" s="16"/>
      <c r="H5" s="17"/>
    </row>
    <row r="6" spans="1:8" ht="12.75">
      <c r="A6" s="12" t="s">
        <v>125</v>
      </c>
      <c r="B6" s="13"/>
      <c r="C6" s="17"/>
      <c r="D6" s="18"/>
      <c r="E6" s="17"/>
      <c r="F6" s="16"/>
      <c r="G6" s="16"/>
      <c r="H6" s="17"/>
    </row>
    <row r="7" spans="1:8" ht="12.75">
      <c r="A7" s="12" t="s">
        <v>101</v>
      </c>
      <c r="B7" s="13"/>
      <c r="C7" s="17"/>
      <c r="D7" s="18"/>
      <c r="E7" s="17"/>
      <c r="F7" s="16"/>
      <c r="G7" s="16"/>
      <c r="H7" s="17"/>
    </row>
    <row r="8" spans="1:8" ht="12.75">
      <c r="A8" s="12" t="s">
        <v>851</v>
      </c>
      <c r="B8" s="13"/>
      <c r="C8" s="17"/>
      <c r="D8" s="18"/>
      <c r="E8" s="17"/>
      <c r="F8" s="16"/>
      <c r="G8" s="16"/>
      <c r="H8" s="17"/>
    </row>
    <row r="9" spans="1:2" ht="6" customHeight="1">
      <c r="A9" s="14"/>
      <c r="B9" s="13"/>
    </row>
    <row r="10" spans="1:8" s="22" customFormat="1" ht="15.75" customHeight="1">
      <c r="A10" s="501" t="s">
        <v>3</v>
      </c>
      <c r="B10" s="501" t="s">
        <v>4</v>
      </c>
      <c r="C10" s="502"/>
      <c r="D10" s="504" t="s">
        <v>5</v>
      </c>
      <c r="E10" s="501" t="s">
        <v>6</v>
      </c>
      <c r="F10" s="503" t="s">
        <v>7</v>
      </c>
      <c r="G10" s="503"/>
      <c r="H10" s="501" t="s">
        <v>8</v>
      </c>
    </row>
    <row r="11" spans="1:8" s="22" customFormat="1" ht="15" customHeight="1">
      <c r="A11" s="502"/>
      <c r="B11" s="502"/>
      <c r="C11" s="502"/>
      <c r="D11" s="505"/>
      <c r="E11" s="502"/>
      <c r="F11" s="21" t="s">
        <v>9</v>
      </c>
      <c r="G11" s="21" t="s">
        <v>10</v>
      </c>
      <c r="H11" s="502"/>
    </row>
    <row r="12" spans="1:8" ht="15.75" customHeight="1">
      <c r="A12" s="23" t="s">
        <v>12</v>
      </c>
      <c r="B12" s="24"/>
      <c r="C12" s="25" t="s">
        <v>671</v>
      </c>
      <c r="D12" s="26"/>
      <c r="E12" s="27"/>
      <c r="F12" s="28"/>
      <c r="G12" s="28"/>
      <c r="H12" s="29"/>
    </row>
    <row r="13" spans="1:8" ht="12.75">
      <c r="A13" s="30"/>
      <c r="B13" s="31" t="s">
        <v>13</v>
      </c>
      <c r="C13" s="32" t="s">
        <v>26</v>
      </c>
      <c r="D13" s="33"/>
      <c r="E13" s="34"/>
      <c r="F13" s="35"/>
      <c r="G13" s="35"/>
      <c r="H13" s="36"/>
    </row>
    <row r="14" spans="1:8" ht="12.75">
      <c r="A14" s="30"/>
      <c r="B14" s="37">
        <v>1</v>
      </c>
      <c r="C14" s="32" t="s">
        <v>127</v>
      </c>
      <c r="D14" s="33"/>
      <c r="E14" s="34"/>
      <c r="F14" s="35"/>
      <c r="G14" s="38"/>
      <c r="H14" s="36"/>
    </row>
    <row r="15" spans="1:8" s="45" customFormat="1" ht="12.75">
      <c r="A15" s="140"/>
      <c r="B15" s="39" t="s">
        <v>14</v>
      </c>
      <c r="C15" s="40" t="s">
        <v>305</v>
      </c>
      <c r="D15" s="41">
        <v>40</v>
      </c>
      <c r="E15" s="42" t="s">
        <v>31</v>
      </c>
      <c r="F15" s="43" t="s">
        <v>28</v>
      </c>
      <c r="G15" s="453"/>
      <c r="H15" s="44">
        <f aca="true" t="shared" si="0" ref="H15:H23">SUM(F15,G15)*D15</f>
        <v>0</v>
      </c>
    </row>
    <row r="16" spans="1:8" s="45" customFormat="1" ht="12.75">
      <c r="A16" s="140"/>
      <c r="B16" s="39" t="s">
        <v>18</v>
      </c>
      <c r="C16" s="40" t="s">
        <v>374</v>
      </c>
      <c r="D16" s="41">
        <v>4</v>
      </c>
      <c r="E16" s="42" t="s">
        <v>46</v>
      </c>
      <c r="F16" s="43" t="s">
        <v>28</v>
      </c>
      <c r="G16" s="453"/>
      <c r="H16" s="44">
        <f>SUM(F16,G16)*D16</f>
        <v>0</v>
      </c>
    </row>
    <row r="17" spans="1:8" s="45" customFormat="1" ht="12.75">
      <c r="A17" s="140"/>
      <c r="B17" s="39" t="s">
        <v>20</v>
      </c>
      <c r="C17" s="40" t="s">
        <v>129</v>
      </c>
      <c r="D17" s="41">
        <v>30</v>
      </c>
      <c r="E17" s="42" t="s">
        <v>31</v>
      </c>
      <c r="F17" s="43" t="s">
        <v>28</v>
      </c>
      <c r="G17" s="453"/>
      <c r="H17" s="44">
        <f t="shared" si="0"/>
        <v>0</v>
      </c>
    </row>
    <row r="18" spans="1:8" s="45" customFormat="1" ht="17.25" customHeight="1">
      <c r="A18" s="141"/>
      <c r="B18" s="39" t="s">
        <v>21</v>
      </c>
      <c r="C18" s="40" t="s">
        <v>128</v>
      </c>
      <c r="D18" s="41">
        <v>1</v>
      </c>
      <c r="E18" s="213" t="s">
        <v>192</v>
      </c>
      <c r="F18" s="43" t="s">
        <v>28</v>
      </c>
      <c r="G18" s="453"/>
      <c r="H18" s="44">
        <f>SUM(F18,G18)*D18</f>
        <v>0</v>
      </c>
    </row>
    <row r="19" spans="1:8" s="45" customFormat="1" ht="25.5">
      <c r="A19" s="141"/>
      <c r="B19" s="39" t="s">
        <v>22</v>
      </c>
      <c r="C19" s="40" t="s">
        <v>152</v>
      </c>
      <c r="D19" s="41">
        <v>1</v>
      </c>
      <c r="E19" s="213" t="s">
        <v>192</v>
      </c>
      <c r="F19" s="43" t="s">
        <v>28</v>
      </c>
      <c r="G19" s="453"/>
      <c r="H19" s="44">
        <f>SUM(F19,G19)*D19</f>
        <v>0</v>
      </c>
    </row>
    <row r="20" spans="1:8" s="45" customFormat="1" ht="27.75" customHeight="1">
      <c r="A20" s="141"/>
      <c r="B20" s="39" t="s">
        <v>104</v>
      </c>
      <c r="C20" s="40" t="s">
        <v>306</v>
      </c>
      <c r="D20" s="41">
        <v>10</v>
      </c>
      <c r="E20" s="42" t="s">
        <v>31</v>
      </c>
      <c r="F20" s="43" t="s">
        <v>28</v>
      </c>
      <c r="G20" s="453"/>
      <c r="H20" s="44">
        <f t="shared" si="0"/>
        <v>0</v>
      </c>
    </row>
    <row r="21" spans="1:8" s="45" customFormat="1" ht="18" customHeight="1">
      <c r="A21" s="141"/>
      <c r="B21" s="39" t="s">
        <v>131</v>
      </c>
      <c r="C21" s="40" t="s">
        <v>304</v>
      </c>
      <c r="D21" s="41">
        <v>40</v>
      </c>
      <c r="E21" s="42" t="s">
        <v>31</v>
      </c>
      <c r="F21" s="43" t="s">
        <v>28</v>
      </c>
      <c r="G21" s="453"/>
      <c r="H21" s="44">
        <f>SUM(F21,G21)*D21</f>
        <v>0</v>
      </c>
    </row>
    <row r="22" spans="1:8" s="45" customFormat="1" ht="18" customHeight="1">
      <c r="A22" s="141"/>
      <c r="B22" s="39" t="s">
        <v>159</v>
      </c>
      <c r="C22" s="40" t="s">
        <v>158</v>
      </c>
      <c r="D22" s="41">
        <v>277</v>
      </c>
      <c r="E22" s="42" t="s">
        <v>31</v>
      </c>
      <c r="F22" s="43" t="s">
        <v>28</v>
      </c>
      <c r="G22" s="453"/>
      <c r="H22" s="44">
        <f>SUM(F22,G22)*D22</f>
        <v>0</v>
      </c>
    </row>
    <row r="23" spans="1:8" s="45" customFormat="1" ht="12.75">
      <c r="A23" s="141"/>
      <c r="B23" s="39" t="s">
        <v>383</v>
      </c>
      <c r="C23" s="40" t="s">
        <v>130</v>
      </c>
      <c r="D23" s="41">
        <v>31</v>
      </c>
      <c r="E23" s="42" t="s">
        <v>46</v>
      </c>
      <c r="F23" s="43" t="s">
        <v>28</v>
      </c>
      <c r="G23" s="453"/>
      <c r="H23" s="44">
        <f t="shared" si="0"/>
        <v>0</v>
      </c>
    </row>
    <row r="24" spans="1:8" s="50" customFormat="1" ht="12.75">
      <c r="A24" s="122"/>
      <c r="B24" s="46">
        <v>2</v>
      </c>
      <c r="C24" s="47" t="s">
        <v>379</v>
      </c>
      <c r="D24" s="48"/>
      <c r="E24" s="42"/>
      <c r="F24" s="1"/>
      <c r="G24" s="1"/>
      <c r="H24" s="49"/>
    </row>
    <row r="25" spans="1:8" s="45" customFormat="1" ht="12.75">
      <c r="A25" s="142"/>
      <c r="B25" s="51" t="s">
        <v>23</v>
      </c>
      <c r="C25" s="52" t="s">
        <v>50</v>
      </c>
      <c r="D25" s="48"/>
      <c r="E25" s="42"/>
      <c r="F25" s="53"/>
      <c r="G25" s="53"/>
      <c r="H25" s="49"/>
    </row>
    <row r="26" spans="1:8" s="45" customFormat="1" ht="41.25" customHeight="1">
      <c r="A26" s="142"/>
      <c r="B26" s="51" t="s">
        <v>30</v>
      </c>
      <c r="C26" s="52" t="s">
        <v>455</v>
      </c>
      <c r="D26" s="54">
        <v>24</v>
      </c>
      <c r="E26" s="42" t="s">
        <v>31</v>
      </c>
      <c r="F26" s="454"/>
      <c r="G26" s="455"/>
      <c r="H26" s="49">
        <f aca="true" t="shared" si="1" ref="H26:H31">SUM(F26:G26)*D26</f>
        <v>0</v>
      </c>
    </row>
    <row r="27" spans="1:8" s="45" customFormat="1" ht="30" customHeight="1">
      <c r="A27" s="142"/>
      <c r="B27" s="51" t="s">
        <v>106</v>
      </c>
      <c r="C27" s="52" t="s">
        <v>378</v>
      </c>
      <c r="D27" s="54">
        <v>1</v>
      </c>
      <c r="E27" s="213" t="s">
        <v>192</v>
      </c>
      <c r="F27" s="454"/>
      <c r="G27" s="455"/>
      <c r="H27" s="49">
        <f t="shared" si="1"/>
        <v>0</v>
      </c>
    </row>
    <row r="28" spans="1:8" s="45" customFormat="1" ht="59.25" customHeight="1">
      <c r="A28" s="142"/>
      <c r="B28" s="51" t="s">
        <v>300</v>
      </c>
      <c r="C28" s="52" t="s">
        <v>376</v>
      </c>
      <c r="D28" s="54">
        <v>1</v>
      </c>
      <c r="E28" s="42" t="s">
        <v>31</v>
      </c>
      <c r="F28" s="454"/>
      <c r="G28" s="455"/>
      <c r="H28" s="49">
        <f t="shared" si="1"/>
        <v>0</v>
      </c>
    </row>
    <row r="29" spans="1:8" s="45" customFormat="1" ht="45.75" customHeight="1">
      <c r="A29" s="142"/>
      <c r="B29" s="51" t="s">
        <v>375</v>
      </c>
      <c r="C29" s="52" t="s">
        <v>432</v>
      </c>
      <c r="D29" s="54">
        <v>1</v>
      </c>
      <c r="E29" s="213" t="s">
        <v>192</v>
      </c>
      <c r="F29" s="53" t="s">
        <v>28</v>
      </c>
      <c r="G29" s="455"/>
      <c r="H29" s="49">
        <f t="shared" si="1"/>
        <v>0</v>
      </c>
    </row>
    <row r="30" spans="1:8" s="45" customFormat="1" ht="28.5" customHeight="1">
      <c r="A30" s="142"/>
      <c r="B30" s="51" t="s">
        <v>377</v>
      </c>
      <c r="C30" s="52" t="s">
        <v>105</v>
      </c>
      <c r="D30" s="54">
        <v>60</v>
      </c>
      <c r="E30" s="42" t="s">
        <v>31</v>
      </c>
      <c r="F30" s="455"/>
      <c r="G30" s="455"/>
      <c r="H30" s="49">
        <f t="shared" si="1"/>
        <v>0</v>
      </c>
    </row>
    <row r="31" spans="1:8" s="45" customFormat="1" ht="28.5" customHeight="1">
      <c r="A31" s="142"/>
      <c r="B31" s="51" t="s">
        <v>380</v>
      </c>
      <c r="C31" s="52" t="s">
        <v>301</v>
      </c>
      <c r="D31" s="54">
        <v>30</v>
      </c>
      <c r="E31" s="42" t="s">
        <v>31</v>
      </c>
      <c r="F31" s="455"/>
      <c r="G31" s="455"/>
      <c r="H31" s="49">
        <f t="shared" si="1"/>
        <v>0</v>
      </c>
    </row>
    <row r="32" spans="1:242" s="92" customFormat="1" ht="12.75" customHeight="1">
      <c r="A32" s="214"/>
      <c r="B32" s="51" t="s">
        <v>433</v>
      </c>
      <c r="C32" s="2" t="s">
        <v>384</v>
      </c>
      <c r="D32" s="41">
        <v>1.5</v>
      </c>
      <c r="E32" s="215" t="s">
        <v>31</v>
      </c>
      <c r="F32" s="456"/>
      <c r="G32" s="456"/>
      <c r="H32" s="216">
        <f>SUM(F32,G32)*D32</f>
        <v>0</v>
      </c>
      <c r="I32" s="123"/>
      <c r="J32" s="123"/>
      <c r="K32" s="123"/>
      <c r="L32" s="123"/>
      <c r="M32" s="123"/>
      <c r="N32" s="189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86"/>
    </row>
    <row r="33" spans="1:242" s="92" customFormat="1" ht="12.75" customHeight="1">
      <c r="A33" s="214"/>
      <c r="B33" s="51" t="s">
        <v>434</v>
      </c>
      <c r="C33" s="2" t="s">
        <v>385</v>
      </c>
      <c r="D33" s="41">
        <v>1</v>
      </c>
      <c r="E33" s="215" t="s">
        <v>386</v>
      </c>
      <c r="F33" s="456"/>
      <c r="G33" s="456"/>
      <c r="H33" s="216">
        <f>SUM(F33,G33)*D33</f>
        <v>0</v>
      </c>
      <c r="I33" s="123"/>
      <c r="J33" s="123"/>
      <c r="K33" s="123"/>
      <c r="L33" s="123"/>
      <c r="M33" s="123"/>
      <c r="N33" s="189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86"/>
    </row>
    <row r="34" spans="1:242" s="92" customFormat="1" ht="12.75" customHeight="1">
      <c r="A34" s="214"/>
      <c r="B34" s="51" t="s">
        <v>435</v>
      </c>
      <c r="C34" s="2" t="s">
        <v>456</v>
      </c>
      <c r="D34" s="41">
        <v>6</v>
      </c>
      <c r="E34" s="215" t="s">
        <v>31</v>
      </c>
      <c r="F34" s="456"/>
      <c r="G34" s="456"/>
      <c r="H34" s="216">
        <f>SUM(F34,G34)*D34</f>
        <v>0</v>
      </c>
      <c r="I34" s="123"/>
      <c r="J34" s="123"/>
      <c r="K34" s="123"/>
      <c r="L34" s="123"/>
      <c r="M34" s="123"/>
      <c r="N34" s="189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86"/>
    </row>
    <row r="35" spans="1:242" s="92" customFormat="1" ht="12.75" customHeight="1">
      <c r="A35" s="214"/>
      <c r="B35" s="51" t="s">
        <v>436</v>
      </c>
      <c r="C35" s="2" t="s">
        <v>438</v>
      </c>
      <c r="D35" s="41">
        <v>1</v>
      </c>
      <c r="E35" s="215" t="s">
        <v>386</v>
      </c>
      <c r="F35" s="451" t="s">
        <v>28</v>
      </c>
      <c r="G35" s="456"/>
      <c r="H35" s="216">
        <f>SUM(F35,G35)*D35</f>
        <v>0</v>
      </c>
      <c r="I35" s="123"/>
      <c r="J35" s="123"/>
      <c r="K35" s="123"/>
      <c r="L35" s="123"/>
      <c r="M35" s="123"/>
      <c r="N35" s="189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86"/>
    </row>
    <row r="36" spans="1:242" s="188" customFormat="1" ht="12.75" customHeight="1">
      <c r="A36" s="217"/>
      <c r="B36" s="51" t="s">
        <v>437</v>
      </c>
      <c r="C36" s="218" t="s">
        <v>387</v>
      </c>
      <c r="D36" s="219">
        <v>0.7</v>
      </c>
      <c r="E36" s="219" t="s">
        <v>31</v>
      </c>
      <c r="F36" s="457"/>
      <c r="G36" s="457"/>
      <c r="H36" s="67">
        <f>SUM(F36,G36)*D36</f>
        <v>0</v>
      </c>
      <c r="I36" s="190"/>
      <c r="J36" s="190"/>
      <c r="K36" s="190"/>
      <c r="L36" s="190"/>
      <c r="M36" s="190"/>
      <c r="N36" s="191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0"/>
      <c r="EM36" s="190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0"/>
      <c r="FB36" s="190"/>
      <c r="FC36" s="190"/>
      <c r="FD36" s="190"/>
      <c r="FE36" s="190"/>
      <c r="FF36" s="190"/>
      <c r="FG36" s="190"/>
      <c r="FH36" s="190"/>
      <c r="FI36" s="190"/>
      <c r="FJ36" s="190"/>
      <c r="FK36" s="190"/>
      <c r="FL36" s="190"/>
      <c r="FM36" s="190"/>
      <c r="FN36" s="190"/>
      <c r="FO36" s="190"/>
      <c r="FP36" s="190"/>
      <c r="FQ36" s="190"/>
      <c r="FR36" s="190"/>
      <c r="FS36" s="190"/>
      <c r="FT36" s="190"/>
      <c r="FU36" s="190"/>
      <c r="FV36" s="190"/>
      <c r="FW36" s="190"/>
      <c r="FX36" s="190"/>
      <c r="FY36" s="190"/>
      <c r="FZ36" s="190"/>
      <c r="GA36" s="190"/>
      <c r="GB36" s="190"/>
      <c r="GC36" s="190"/>
      <c r="GD36" s="190"/>
      <c r="GE36" s="190"/>
      <c r="GF36" s="190"/>
      <c r="GG36" s="190"/>
      <c r="GH36" s="190"/>
      <c r="GI36" s="190"/>
      <c r="GJ36" s="190"/>
      <c r="GK36" s="190"/>
      <c r="GL36" s="190"/>
      <c r="GM36" s="190"/>
      <c r="GN36" s="190"/>
      <c r="GO36" s="190"/>
      <c r="GP36" s="190"/>
      <c r="GQ36" s="190"/>
      <c r="GR36" s="190"/>
      <c r="GS36" s="190"/>
      <c r="GT36" s="190"/>
      <c r="GU36" s="190"/>
      <c r="GV36" s="190"/>
      <c r="GW36" s="190"/>
      <c r="GX36" s="190"/>
      <c r="GY36" s="190"/>
      <c r="GZ36" s="190"/>
      <c r="HA36" s="190"/>
      <c r="HB36" s="190"/>
      <c r="HC36" s="190"/>
      <c r="HD36" s="190"/>
      <c r="HE36" s="190"/>
      <c r="HF36" s="190"/>
      <c r="HG36" s="190"/>
      <c r="HH36" s="190"/>
      <c r="HI36" s="190"/>
      <c r="HJ36" s="190"/>
      <c r="HK36" s="190"/>
      <c r="HL36" s="190"/>
      <c r="HM36" s="190"/>
      <c r="HN36" s="190"/>
      <c r="HO36" s="190"/>
      <c r="HP36" s="190"/>
      <c r="HQ36" s="190"/>
      <c r="HR36" s="190"/>
      <c r="HS36" s="190"/>
      <c r="HT36" s="190"/>
      <c r="HU36" s="190"/>
      <c r="HV36" s="190"/>
      <c r="HW36" s="190"/>
      <c r="HX36" s="190"/>
      <c r="HY36" s="190"/>
      <c r="HZ36" s="190"/>
      <c r="IA36" s="190"/>
      <c r="IB36" s="190"/>
      <c r="IC36" s="190"/>
      <c r="ID36" s="190"/>
      <c r="IE36" s="190"/>
      <c r="IF36" s="190"/>
      <c r="IG36" s="190"/>
      <c r="IH36" s="187"/>
    </row>
    <row r="37" spans="1:14" s="190" customFormat="1" ht="32.25" customHeight="1">
      <c r="A37" s="220"/>
      <c r="B37" s="51" t="s">
        <v>442</v>
      </c>
      <c r="C37" s="218" t="s">
        <v>457</v>
      </c>
      <c r="D37" s="54">
        <v>5</v>
      </c>
      <c r="E37" s="215" t="s">
        <v>19</v>
      </c>
      <c r="F37" s="455"/>
      <c r="G37" s="455"/>
      <c r="H37" s="49">
        <f>SUM(F37:G37)*D37</f>
        <v>0</v>
      </c>
      <c r="N37" s="191"/>
    </row>
    <row r="38" spans="1:8" s="50" customFormat="1" ht="12.75">
      <c r="A38" s="122"/>
      <c r="B38" s="46">
        <v>3</v>
      </c>
      <c r="C38" s="47" t="s">
        <v>186</v>
      </c>
      <c r="D38" s="48"/>
      <c r="E38" s="42"/>
      <c r="F38" s="1"/>
      <c r="G38" s="1"/>
      <c r="H38" s="49"/>
    </row>
    <row r="39" spans="1:8" s="45" customFormat="1" ht="12.75">
      <c r="A39" s="142"/>
      <c r="B39" s="51" t="s">
        <v>107</v>
      </c>
      <c r="C39" s="52" t="s">
        <v>29</v>
      </c>
      <c r="D39" s="48"/>
      <c r="E39" s="42"/>
      <c r="F39" s="53"/>
      <c r="G39" s="53"/>
      <c r="H39" s="49"/>
    </row>
    <row r="40" spans="1:8" s="45" customFormat="1" ht="30" customHeight="1">
      <c r="A40" s="142"/>
      <c r="B40" s="51" t="s">
        <v>119</v>
      </c>
      <c r="C40" s="52" t="s">
        <v>153</v>
      </c>
      <c r="D40" s="54">
        <v>40</v>
      </c>
      <c r="E40" s="42" t="s">
        <v>31</v>
      </c>
      <c r="F40" s="455"/>
      <c r="G40" s="455"/>
      <c r="H40" s="49">
        <f>SUM(F40:G40)*D40</f>
        <v>0</v>
      </c>
    </row>
    <row r="41" spans="1:8" s="45" customFormat="1" ht="12.75">
      <c r="A41" s="141"/>
      <c r="B41" s="51" t="s">
        <v>120</v>
      </c>
      <c r="C41" s="40" t="s">
        <v>132</v>
      </c>
      <c r="D41" s="41">
        <v>10</v>
      </c>
      <c r="E41" s="42" t="s">
        <v>31</v>
      </c>
      <c r="F41" s="456"/>
      <c r="G41" s="456"/>
      <c r="H41" s="44">
        <f>SUM(F41,G41)*D41</f>
        <v>0</v>
      </c>
    </row>
    <row r="42" spans="1:8" s="45" customFormat="1" ht="15.75" customHeight="1">
      <c r="A42" s="141"/>
      <c r="B42" s="51" t="s">
        <v>187</v>
      </c>
      <c r="C42" s="40" t="s">
        <v>299</v>
      </c>
      <c r="D42" s="54">
        <v>1</v>
      </c>
      <c r="E42" s="42" t="s">
        <v>32</v>
      </c>
      <c r="F42" s="43" t="s">
        <v>28</v>
      </c>
      <c r="G42" s="456"/>
      <c r="H42" s="44">
        <f>SUM(F42,G42)*D42</f>
        <v>0</v>
      </c>
    </row>
    <row r="43" spans="1:8" s="45" customFormat="1" ht="12.75">
      <c r="A43" s="141"/>
      <c r="B43" s="51" t="s">
        <v>188</v>
      </c>
      <c r="C43" s="40" t="s">
        <v>189</v>
      </c>
      <c r="D43" s="41">
        <v>3</v>
      </c>
      <c r="E43" s="213" t="s">
        <v>192</v>
      </c>
      <c r="F43" s="456"/>
      <c r="G43" s="456"/>
      <c r="H43" s="44">
        <f>SUM(F43,G43)*D43</f>
        <v>0</v>
      </c>
    </row>
    <row r="44" spans="1:8" s="45" customFormat="1" ht="25.5">
      <c r="A44" s="141"/>
      <c r="B44" s="51" t="s">
        <v>370</v>
      </c>
      <c r="C44" s="40" t="s">
        <v>439</v>
      </c>
      <c r="D44" s="41">
        <v>1</v>
      </c>
      <c r="E44" s="213" t="s">
        <v>192</v>
      </c>
      <c r="F44" s="456"/>
      <c r="G44" s="456"/>
      <c r="H44" s="44">
        <f>SUM(F44,G44)*D44</f>
        <v>0</v>
      </c>
    </row>
    <row r="45" spans="1:8" s="45" customFormat="1" ht="12.75">
      <c r="A45" s="141"/>
      <c r="B45" s="51" t="s">
        <v>440</v>
      </c>
      <c r="C45" s="40" t="s">
        <v>441</v>
      </c>
      <c r="D45" s="41">
        <v>6</v>
      </c>
      <c r="E45" s="42" t="s">
        <v>31</v>
      </c>
      <c r="F45" s="456"/>
      <c r="G45" s="456"/>
      <c r="H45" s="44">
        <f>SUM(F45,G45)*D45</f>
        <v>0</v>
      </c>
    </row>
    <row r="46" spans="1:9" s="228" customFormat="1" ht="12.75">
      <c r="A46" s="221"/>
      <c r="B46" s="46">
        <v>4</v>
      </c>
      <c r="C46" s="222" t="s">
        <v>190</v>
      </c>
      <c r="D46" s="223"/>
      <c r="E46" s="224"/>
      <c r="F46" s="225"/>
      <c r="G46" s="225"/>
      <c r="H46" s="226"/>
      <c r="I46" s="227"/>
    </row>
    <row r="47" spans="1:9" s="228" customFormat="1" ht="38.25">
      <c r="A47" s="221"/>
      <c r="B47" s="213" t="s">
        <v>15</v>
      </c>
      <c r="C47" s="229" t="s">
        <v>320</v>
      </c>
      <c r="D47" s="230">
        <v>3.6</v>
      </c>
      <c r="E47" s="213" t="s">
        <v>31</v>
      </c>
      <c r="F47" s="458"/>
      <c r="G47" s="458"/>
      <c r="H47" s="232">
        <f aca="true" t="shared" si="2" ref="H47:H52">SUM(F47,G47)*D47</f>
        <v>0</v>
      </c>
      <c r="I47" s="227"/>
    </row>
    <row r="48" spans="1:9" s="228" customFormat="1" ht="25.5">
      <c r="A48" s="221"/>
      <c r="B48" s="213" t="s">
        <v>133</v>
      </c>
      <c r="C48" s="233" t="s">
        <v>191</v>
      </c>
      <c r="D48" s="230">
        <v>1</v>
      </c>
      <c r="E48" s="213" t="s">
        <v>192</v>
      </c>
      <c r="F48" s="458"/>
      <c r="G48" s="458"/>
      <c r="H48" s="232">
        <f t="shared" si="2"/>
        <v>0</v>
      </c>
      <c r="I48" s="227"/>
    </row>
    <row r="49" spans="1:9" s="228" customFormat="1" ht="12.75">
      <c r="A49" s="221"/>
      <c r="B49" s="213" t="s">
        <v>211</v>
      </c>
      <c r="C49" s="233" t="s">
        <v>193</v>
      </c>
      <c r="D49" s="230">
        <v>3.6</v>
      </c>
      <c r="E49" s="213" t="s">
        <v>31</v>
      </c>
      <c r="F49" s="458"/>
      <c r="G49" s="458"/>
      <c r="H49" s="232">
        <f t="shared" si="2"/>
        <v>0</v>
      </c>
      <c r="I49" s="227"/>
    </row>
    <row r="50" spans="1:9" s="228" customFormat="1" ht="25.5">
      <c r="A50" s="221"/>
      <c r="B50" s="213" t="s">
        <v>212</v>
      </c>
      <c r="C50" s="229" t="s">
        <v>194</v>
      </c>
      <c r="D50" s="230">
        <v>3.6</v>
      </c>
      <c r="E50" s="213" t="s">
        <v>31</v>
      </c>
      <c r="F50" s="458"/>
      <c r="G50" s="458"/>
      <c r="H50" s="232">
        <f t="shared" si="2"/>
        <v>0</v>
      </c>
      <c r="I50" s="227"/>
    </row>
    <row r="51" spans="1:9" s="228" customFormat="1" ht="38.25">
      <c r="A51" s="221"/>
      <c r="B51" s="213" t="s">
        <v>213</v>
      </c>
      <c r="C51" s="233" t="s">
        <v>195</v>
      </c>
      <c r="D51" s="230">
        <v>1</v>
      </c>
      <c r="E51" s="213" t="s">
        <v>192</v>
      </c>
      <c r="F51" s="458"/>
      <c r="G51" s="458"/>
      <c r="H51" s="232">
        <f t="shared" si="2"/>
        <v>0</v>
      </c>
      <c r="I51" s="227"/>
    </row>
    <row r="52" spans="1:9" s="228" customFormat="1" ht="12.75">
      <c r="A52" s="221"/>
      <c r="B52" s="213" t="s">
        <v>214</v>
      </c>
      <c r="C52" s="233" t="s">
        <v>196</v>
      </c>
      <c r="D52" s="230">
        <v>1</v>
      </c>
      <c r="E52" s="213" t="s">
        <v>192</v>
      </c>
      <c r="F52" s="458"/>
      <c r="G52" s="458"/>
      <c r="H52" s="232">
        <f t="shared" si="2"/>
        <v>0</v>
      </c>
      <c r="I52" s="227"/>
    </row>
    <row r="53" spans="1:9" s="228" customFormat="1" ht="12.75">
      <c r="A53" s="221"/>
      <c r="B53" s="213" t="s">
        <v>215</v>
      </c>
      <c r="C53" s="146" t="s">
        <v>197</v>
      </c>
      <c r="D53" s="150"/>
      <c r="E53" s="147"/>
      <c r="F53" s="148"/>
      <c r="G53" s="148"/>
      <c r="H53" s="149"/>
      <c r="I53" s="227"/>
    </row>
    <row r="54" spans="1:9" s="228" customFormat="1" ht="12.75">
      <c r="A54" s="221"/>
      <c r="B54" s="213" t="s">
        <v>307</v>
      </c>
      <c r="C54" s="229" t="s">
        <v>198</v>
      </c>
      <c r="D54" s="452">
        <v>45</v>
      </c>
      <c r="E54" s="213" t="s">
        <v>19</v>
      </c>
      <c r="F54" s="459"/>
      <c r="G54" s="459"/>
      <c r="H54" s="232">
        <f>(F54+G54)*D54</f>
        <v>0</v>
      </c>
      <c r="I54" s="227"/>
    </row>
    <row r="55" spans="1:9" s="228" customFormat="1" ht="12.75">
      <c r="A55" s="221"/>
      <c r="B55" s="213" t="s">
        <v>308</v>
      </c>
      <c r="C55" s="229" t="s">
        <v>199</v>
      </c>
      <c r="D55" s="230">
        <v>12</v>
      </c>
      <c r="E55" s="213" t="s">
        <v>19</v>
      </c>
      <c r="F55" s="459"/>
      <c r="G55" s="459"/>
      <c r="H55" s="232">
        <f>(F55+G55)*D55</f>
        <v>0</v>
      </c>
      <c r="I55" s="227"/>
    </row>
    <row r="56" spans="1:9" s="228" customFormat="1" ht="12.75">
      <c r="A56" s="221"/>
      <c r="B56" s="213" t="s">
        <v>309</v>
      </c>
      <c r="C56" s="229" t="s">
        <v>200</v>
      </c>
      <c r="D56" s="230">
        <v>4</v>
      </c>
      <c r="E56" s="213" t="s">
        <v>192</v>
      </c>
      <c r="F56" s="459"/>
      <c r="G56" s="459"/>
      <c r="H56" s="232">
        <f>(F56+G56)*D56</f>
        <v>0</v>
      </c>
      <c r="I56" s="227"/>
    </row>
    <row r="57" spans="1:9" s="228" customFormat="1" ht="12.75">
      <c r="A57" s="221"/>
      <c r="B57" s="213" t="s">
        <v>310</v>
      </c>
      <c r="C57" s="229" t="s">
        <v>201</v>
      </c>
      <c r="D57" s="230">
        <v>4</v>
      </c>
      <c r="E57" s="213" t="s">
        <v>192</v>
      </c>
      <c r="F57" s="459"/>
      <c r="G57" s="459"/>
      <c r="H57" s="232">
        <f>(F57+G57)*D57</f>
        <v>0</v>
      </c>
      <c r="I57" s="227"/>
    </row>
    <row r="58" spans="1:9" s="228" customFormat="1" ht="25.5">
      <c r="A58" s="221"/>
      <c r="B58" s="213" t="s">
        <v>311</v>
      </c>
      <c r="C58" s="229" t="s">
        <v>202</v>
      </c>
      <c r="D58" s="230">
        <v>1</v>
      </c>
      <c r="E58" s="213" t="s">
        <v>192</v>
      </c>
      <c r="F58" s="459"/>
      <c r="G58" s="459"/>
      <c r="H58" s="232">
        <f>SUM(F58,G58)*D58</f>
        <v>0</v>
      </c>
      <c r="I58" s="227"/>
    </row>
    <row r="59" spans="1:9" s="228" customFormat="1" ht="12.75">
      <c r="A59" s="221"/>
      <c r="B59" s="213" t="s">
        <v>216</v>
      </c>
      <c r="C59" s="146" t="s">
        <v>203</v>
      </c>
      <c r="D59" s="230"/>
      <c r="E59" s="213"/>
      <c r="F59" s="231"/>
      <c r="G59" s="231"/>
      <c r="H59" s="232"/>
      <c r="I59" s="227"/>
    </row>
    <row r="60" spans="1:9" s="228" customFormat="1" ht="12.75">
      <c r="A60" s="221"/>
      <c r="B60" s="213" t="s">
        <v>312</v>
      </c>
      <c r="C60" s="229" t="s">
        <v>204</v>
      </c>
      <c r="D60" s="230">
        <v>12</v>
      </c>
      <c r="E60" s="213" t="s">
        <v>19</v>
      </c>
      <c r="F60" s="459"/>
      <c r="G60" s="459"/>
      <c r="H60" s="232">
        <f aca="true" t="shared" si="3" ref="H60:H67">(F60+G60)*D60</f>
        <v>0</v>
      </c>
      <c r="I60" s="227"/>
    </row>
    <row r="61" spans="1:9" s="228" customFormat="1" ht="12.75">
      <c r="A61" s="221"/>
      <c r="B61" s="213" t="s">
        <v>313</v>
      </c>
      <c r="C61" s="229" t="s">
        <v>200</v>
      </c>
      <c r="D61" s="230">
        <v>4</v>
      </c>
      <c r="E61" s="213" t="s">
        <v>192</v>
      </c>
      <c r="F61" s="459"/>
      <c r="G61" s="459"/>
      <c r="H61" s="232">
        <f t="shared" si="3"/>
        <v>0</v>
      </c>
      <c r="I61" s="227"/>
    </row>
    <row r="62" spans="1:9" s="228" customFormat="1" ht="25.5">
      <c r="A62" s="221"/>
      <c r="B62" s="213" t="s">
        <v>314</v>
      </c>
      <c r="C62" s="229" t="s">
        <v>205</v>
      </c>
      <c r="D62" s="230">
        <v>4</v>
      </c>
      <c r="E62" s="213" t="s">
        <v>192</v>
      </c>
      <c r="F62" s="459"/>
      <c r="G62" s="459"/>
      <c r="H62" s="232">
        <f t="shared" si="3"/>
        <v>0</v>
      </c>
      <c r="I62" s="227"/>
    </row>
    <row r="63" spans="1:9" s="228" customFormat="1" ht="38.25">
      <c r="A63" s="221"/>
      <c r="B63" s="213" t="s">
        <v>315</v>
      </c>
      <c r="C63" s="229" t="s">
        <v>206</v>
      </c>
      <c r="D63" s="230">
        <v>1</v>
      </c>
      <c r="E63" s="213" t="s">
        <v>192</v>
      </c>
      <c r="F63" s="459"/>
      <c r="G63" s="459"/>
      <c r="H63" s="232">
        <f t="shared" si="3"/>
        <v>0</v>
      </c>
      <c r="I63" s="227"/>
    </row>
    <row r="64" spans="1:9" s="228" customFormat="1" ht="12.75">
      <c r="A64" s="221"/>
      <c r="B64" s="213" t="s">
        <v>316</v>
      </c>
      <c r="C64" s="229" t="s">
        <v>207</v>
      </c>
      <c r="D64" s="230">
        <v>35</v>
      </c>
      <c r="E64" s="213" t="s">
        <v>19</v>
      </c>
      <c r="F64" s="459"/>
      <c r="G64" s="459"/>
      <c r="H64" s="232">
        <f t="shared" si="3"/>
        <v>0</v>
      </c>
      <c r="I64" s="227"/>
    </row>
    <row r="65" spans="1:9" s="228" customFormat="1" ht="12.75">
      <c r="A65" s="221"/>
      <c r="B65" s="213" t="s">
        <v>317</v>
      </c>
      <c r="C65" s="229" t="s">
        <v>208</v>
      </c>
      <c r="D65" s="230">
        <v>1</v>
      </c>
      <c r="E65" s="213" t="s">
        <v>192</v>
      </c>
      <c r="F65" s="459"/>
      <c r="G65" s="459"/>
      <c r="H65" s="232">
        <f t="shared" si="3"/>
        <v>0</v>
      </c>
      <c r="I65" s="227"/>
    </row>
    <row r="66" spans="1:9" s="228" customFormat="1" ht="12.75">
      <c r="A66" s="221"/>
      <c r="B66" s="213" t="s">
        <v>318</v>
      </c>
      <c r="C66" s="229" t="s">
        <v>209</v>
      </c>
      <c r="D66" s="230">
        <v>1</v>
      </c>
      <c r="E66" s="213" t="s">
        <v>192</v>
      </c>
      <c r="F66" s="459"/>
      <c r="G66" s="459"/>
      <c r="H66" s="232">
        <f t="shared" si="3"/>
        <v>0</v>
      </c>
      <c r="I66" s="227"/>
    </row>
    <row r="67" spans="1:9" s="228" customFormat="1" ht="12.75">
      <c r="A67" s="221"/>
      <c r="B67" s="213" t="s">
        <v>319</v>
      </c>
      <c r="C67" s="229" t="s">
        <v>210</v>
      </c>
      <c r="D67" s="230">
        <v>1</v>
      </c>
      <c r="E67" s="213" t="s">
        <v>31</v>
      </c>
      <c r="F67" s="459"/>
      <c r="G67" s="459"/>
      <c r="H67" s="232">
        <f t="shared" si="3"/>
        <v>0</v>
      </c>
      <c r="I67" s="227"/>
    </row>
    <row r="68" spans="1:8" s="45" customFormat="1" ht="16.5" customHeight="1">
      <c r="A68" s="143"/>
      <c r="B68" s="55">
        <v>5</v>
      </c>
      <c r="C68" s="56" t="s">
        <v>102</v>
      </c>
      <c r="D68" s="57"/>
      <c r="E68" s="58"/>
      <c r="F68" s="43"/>
      <c r="G68" s="43"/>
      <c r="H68" s="44"/>
    </row>
    <row r="69" spans="1:8" s="45" customFormat="1" ht="24" customHeight="1">
      <c r="A69" s="141"/>
      <c r="B69" s="39" t="s">
        <v>16</v>
      </c>
      <c r="C69" s="40" t="s">
        <v>134</v>
      </c>
      <c r="D69" s="41">
        <v>54</v>
      </c>
      <c r="E69" s="42" t="s">
        <v>31</v>
      </c>
      <c r="F69" s="460"/>
      <c r="G69" s="461"/>
      <c r="H69" s="44">
        <f>SUM(F69,G69)*D69</f>
        <v>0</v>
      </c>
    </row>
    <row r="70" spans="1:8" s="45" customFormat="1" ht="17.25" customHeight="1">
      <c r="A70" s="141"/>
      <c r="B70" s="39" t="s">
        <v>217</v>
      </c>
      <c r="C70" s="40" t="s">
        <v>103</v>
      </c>
      <c r="D70" s="41">
        <v>277</v>
      </c>
      <c r="E70" s="42" t="s">
        <v>31</v>
      </c>
      <c r="F70" s="460"/>
      <c r="G70" s="461"/>
      <c r="H70" s="44">
        <f>SUM(F70,G70)*D70</f>
        <v>0</v>
      </c>
    </row>
    <row r="71" spans="1:8" s="64" customFormat="1" ht="12.75">
      <c r="A71" s="144"/>
      <c r="B71" s="46">
        <v>6</v>
      </c>
      <c r="C71" s="59" t="s">
        <v>154</v>
      </c>
      <c r="D71" s="60"/>
      <c r="E71" s="61"/>
      <c r="F71" s="62"/>
      <c r="G71" s="1"/>
      <c r="H71" s="63"/>
    </row>
    <row r="72" spans="1:8" s="50" customFormat="1" ht="12.75">
      <c r="A72" s="142"/>
      <c r="B72" s="51" t="s">
        <v>38</v>
      </c>
      <c r="C72" s="52" t="s">
        <v>123</v>
      </c>
      <c r="D72" s="54">
        <v>1</v>
      </c>
      <c r="E72" s="213" t="s">
        <v>192</v>
      </c>
      <c r="F72" s="462"/>
      <c r="G72" s="463"/>
      <c r="H72" s="65">
        <f>SUM(F72:G72)*D72</f>
        <v>0</v>
      </c>
    </row>
    <row r="73" spans="1:8" s="236" customFormat="1" ht="12.75">
      <c r="A73" s="142"/>
      <c r="B73" s="234" t="s">
        <v>218</v>
      </c>
      <c r="C73" s="59" t="s">
        <v>33</v>
      </c>
      <c r="D73" s="235"/>
      <c r="E73" s="215"/>
      <c r="F73" s="43"/>
      <c r="G73" s="43"/>
      <c r="H73" s="44"/>
    </row>
    <row r="74" spans="1:8" s="84" customFormat="1" ht="12.75">
      <c r="A74" s="129"/>
      <c r="B74" s="68" t="s">
        <v>156</v>
      </c>
      <c r="C74" s="182" t="s">
        <v>69</v>
      </c>
      <c r="D74" s="182"/>
      <c r="E74" s="237"/>
      <c r="F74" s="238"/>
      <c r="G74" s="238"/>
      <c r="H74" s="239"/>
    </row>
    <row r="75" spans="1:8" s="84" customFormat="1" ht="12.75">
      <c r="A75" s="129"/>
      <c r="B75" s="240" t="s">
        <v>219</v>
      </c>
      <c r="C75" s="182" t="s">
        <v>329</v>
      </c>
      <c r="D75" s="241">
        <v>9</v>
      </c>
      <c r="E75" s="237" t="s">
        <v>17</v>
      </c>
      <c r="F75" s="181"/>
      <c r="G75" s="181"/>
      <c r="H75" s="243">
        <f aca="true" t="shared" si="4" ref="H75:H80">SUM(F75,G75)*D75</f>
        <v>0</v>
      </c>
    </row>
    <row r="76" spans="1:8" s="84" customFormat="1" ht="12.75">
      <c r="A76" s="129"/>
      <c r="B76" s="240" t="s">
        <v>220</v>
      </c>
      <c r="C76" s="182" t="s">
        <v>330</v>
      </c>
      <c r="D76" s="241">
        <v>1</v>
      </c>
      <c r="E76" s="237" t="s">
        <v>17</v>
      </c>
      <c r="F76" s="181"/>
      <c r="G76" s="181"/>
      <c r="H76" s="243">
        <f t="shared" si="4"/>
        <v>0</v>
      </c>
    </row>
    <row r="77" spans="1:8" s="84" customFormat="1" ht="12.75">
      <c r="A77" s="129"/>
      <c r="B77" s="240" t="s">
        <v>321</v>
      </c>
      <c r="C77" s="182" t="s">
        <v>371</v>
      </c>
      <c r="D77" s="241">
        <v>1</v>
      </c>
      <c r="E77" s="237" t="s">
        <v>17</v>
      </c>
      <c r="F77" s="181"/>
      <c r="G77" s="181"/>
      <c r="H77" s="243">
        <f t="shared" si="4"/>
        <v>0</v>
      </c>
    </row>
    <row r="78" spans="1:8" s="84" customFormat="1" ht="12.75">
      <c r="A78" s="129"/>
      <c r="B78" s="240" t="s">
        <v>322</v>
      </c>
      <c r="C78" s="182" t="s">
        <v>331</v>
      </c>
      <c r="D78" s="241">
        <v>3</v>
      </c>
      <c r="E78" s="237" t="s">
        <v>17</v>
      </c>
      <c r="F78" s="181"/>
      <c r="G78" s="181"/>
      <c r="H78" s="243">
        <f t="shared" si="4"/>
        <v>0</v>
      </c>
    </row>
    <row r="79" spans="1:8" s="84" customFormat="1" ht="12.75">
      <c r="A79" s="129"/>
      <c r="B79" s="240" t="s">
        <v>323</v>
      </c>
      <c r="C79" s="182" t="s">
        <v>332</v>
      </c>
      <c r="D79" s="241">
        <v>1</v>
      </c>
      <c r="E79" s="237" t="s">
        <v>17</v>
      </c>
      <c r="F79" s="181"/>
      <c r="G79" s="181"/>
      <c r="H79" s="243">
        <f t="shared" si="4"/>
        <v>0</v>
      </c>
    </row>
    <row r="80" spans="1:8" s="84" customFormat="1" ht="12.75">
      <c r="A80" s="129"/>
      <c r="B80" s="240" t="s">
        <v>369</v>
      </c>
      <c r="C80" s="182" t="s">
        <v>333</v>
      </c>
      <c r="D80" s="241">
        <v>1</v>
      </c>
      <c r="E80" s="237" t="s">
        <v>17</v>
      </c>
      <c r="F80" s="181"/>
      <c r="G80" s="181"/>
      <c r="H80" s="243">
        <f t="shared" si="4"/>
        <v>0</v>
      </c>
    </row>
    <row r="81" spans="1:8" s="84" customFormat="1" ht="38.25">
      <c r="A81" s="129"/>
      <c r="B81" s="240" t="s">
        <v>47</v>
      </c>
      <c r="C81" s="182" t="s">
        <v>35</v>
      </c>
      <c r="D81" s="183"/>
      <c r="E81" s="184"/>
      <c r="F81" s="242"/>
      <c r="G81" s="242"/>
      <c r="H81" s="244"/>
    </row>
    <row r="82" spans="1:8" s="84" customFormat="1" ht="12.75">
      <c r="A82" s="129"/>
      <c r="B82" s="240" t="s">
        <v>221</v>
      </c>
      <c r="C82" s="182" t="s">
        <v>334</v>
      </c>
      <c r="D82" s="241">
        <v>1</v>
      </c>
      <c r="E82" s="237" t="s">
        <v>17</v>
      </c>
      <c r="F82" s="181"/>
      <c r="G82" s="181"/>
      <c r="H82" s="243">
        <f aca="true" t="shared" si="5" ref="H82:H88">SUM(F82,G82)*D82</f>
        <v>0</v>
      </c>
    </row>
    <row r="83" spans="1:8" s="84" customFormat="1" ht="12.75">
      <c r="A83" s="129"/>
      <c r="B83" s="240" t="s">
        <v>222</v>
      </c>
      <c r="C83" s="182" t="s">
        <v>335</v>
      </c>
      <c r="D83" s="241">
        <v>1</v>
      </c>
      <c r="E83" s="237" t="s">
        <v>17</v>
      </c>
      <c r="F83" s="181"/>
      <c r="G83" s="181"/>
      <c r="H83" s="243">
        <f>SUM(F83,G83)*D83</f>
        <v>0</v>
      </c>
    </row>
    <row r="84" spans="1:8" s="84" customFormat="1" ht="12.75">
      <c r="A84" s="129"/>
      <c r="B84" s="240" t="s">
        <v>324</v>
      </c>
      <c r="C84" s="182" t="s">
        <v>372</v>
      </c>
      <c r="D84" s="241">
        <v>1</v>
      </c>
      <c r="E84" s="237" t="s">
        <v>17</v>
      </c>
      <c r="F84" s="181"/>
      <c r="G84" s="181"/>
      <c r="H84" s="243">
        <f t="shared" si="5"/>
        <v>0</v>
      </c>
    </row>
    <row r="85" spans="1:8" s="84" customFormat="1" ht="12.75">
      <c r="A85" s="129"/>
      <c r="B85" s="240" t="s">
        <v>325</v>
      </c>
      <c r="C85" s="182" t="s">
        <v>336</v>
      </c>
      <c r="D85" s="241">
        <v>1</v>
      </c>
      <c r="E85" s="237" t="s">
        <v>17</v>
      </c>
      <c r="F85" s="181"/>
      <c r="G85" s="181"/>
      <c r="H85" s="243">
        <f t="shared" si="5"/>
        <v>0</v>
      </c>
    </row>
    <row r="86" spans="1:8" s="84" customFormat="1" ht="12.75">
      <c r="A86" s="129"/>
      <c r="B86" s="240" t="s">
        <v>326</v>
      </c>
      <c r="C86" s="182" t="s">
        <v>337</v>
      </c>
      <c r="D86" s="241">
        <v>2</v>
      </c>
      <c r="E86" s="237" t="s">
        <v>17</v>
      </c>
      <c r="F86" s="181"/>
      <c r="G86" s="181"/>
      <c r="H86" s="243">
        <f t="shared" si="5"/>
        <v>0</v>
      </c>
    </row>
    <row r="87" spans="1:8" s="84" customFormat="1" ht="12.75">
      <c r="A87" s="129"/>
      <c r="B87" s="240" t="s">
        <v>327</v>
      </c>
      <c r="C87" s="182" t="s">
        <v>338</v>
      </c>
      <c r="D87" s="241">
        <v>1</v>
      </c>
      <c r="E87" s="237" t="s">
        <v>17</v>
      </c>
      <c r="F87" s="181"/>
      <c r="G87" s="181"/>
      <c r="H87" s="243">
        <f t="shared" si="5"/>
        <v>0</v>
      </c>
    </row>
    <row r="88" spans="1:8" s="84" customFormat="1" ht="12.75">
      <c r="A88" s="129"/>
      <c r="B88" s="240" t="s">
        <v>328</v>
      </c>
      <c r="C88" s="182" t="s">
        <v>339</v>
      </c>
      <c r="D88" s="241">
        <v>1</v>
      </c>
      <c r="E88" s="237" t="s">
        <v>17</v>
      </c>
      <c r="F88" s="181"/>
      <c r="G88" s="181"/>
      <c r="H88" s="243">
        <f t="shared" si="5"/>
        <v>0</v>
      </c>
    </row>
    <row r="89" spans="1:8" s="84" customFormat="1" ht="38.25">
      <c r="A89" s="129"/>
      <c r="B89" s="240" t="s">
        <v>160</v>
      </c>
      <c r="C89" s="182" t="s">
        <v>34</v>
      </c>
      <c r="D89" s="183"/>
      <c r="E89" s="184"/>
      <c r="F89" s="242"/>
      <c r="G89" s="242"/>
      <c r="H89" s="244"/>
    </row>
    <row r="90" spans="1:8" s="84" customFormat="1" ht="12.75">
      <c r="A90" s="129"/>
      <c r="B90" s="240" t="s">
        <v>223</v>
      </c>
      <c r="C90" s="182" t="s">
        <v>340</v>
      </c>
      <c r="D90" s="241">
        <v>1</v>
      </c>
      <c r="E90" s="237" t="s">
        <v>17</v>
      </c>
      <c r="F90" s="181"/>
      <c r="G90" s="181"/>
      <c r="H90" s="243">
        <f aca="true" t="shared" si="6" ref="H90:H97">SUM(F90,G90)*D90</f>
        <v>0</v>
      </c>
    </row>
    <row r="91" spans="1:8" s="84" customFormat="1" ht="12.75">
      <c r="A91" s="129"/>
      <c r="B91" s="240" t="s">
        <v>356</v>
      </c>
      <c r="C91" s="182" t="s">
        <v>341</v>
      </c>
      <c r="D91" s="241">
        <v>1</v>
      </c>
      <c r="E91" s="237" t="s">
        <v>17</v>
      </c>
      <c r="F91" s="181"/>
      <c r="G91" s="181"/>
      <c r="H91" s="243">
        <f t="shared" si="6"/>
        <v>0</v>
      </c>
    </row>
    <row r="92" spans="1:8" s="84" customFormat="1" ht="12.75">
      <c r="A92" s="129"/>
      <c r="B92" s="240" t="s">
        <v>357</v>
      </c>
      <c r="C92" s="182" t="s">
        <v>342</v>
      </c>
      <c r="D92" s="241">
        <v>1</v>
      </c>
      <c r="E92" s="237" t="s">
        <v>17</v>
      </c>
      <c r="F92" s="181"/>
      <c r="G92" s="181"/>
      <c r="H92" s="243">
        <f t="shared" si="6"/>
        <v>0</v>
      </c>
    </row>
    <row r="93" spans="1:8" s="84" customFormat="1" ht="12.75">
      <c r="A93" s="129"/>
      <c r="B93" s="240" t="s">
        <v>358</v>
      </c>
      <c r="C93" s="182" t="s">
        <v>343</v>
      </c>
      <c r="D93" s="241">
        <v>1</v>
      </c>
      <c r="E93" s="237" t="s">
        <v>17</v>
      </c>
      <c r="F93" s="181"/>
      <c r="G93" s="181"/>
      <c r="H93" s="243">
        <f t="shared" si="6"/>
        <v>0</v>
      </c>
    </row>
    <row r="94" spans="1:8" s="84" customFormat="1" ht="12.75">
      <c r="A94" s="129"/>
      <c r="B94" s="240" t="s">
        <v>359</v>
      </c>
      <c r="C94" s="182" t="s">
        <v>344</v>
      </c>
      <c r="D94" s="241">
        <v>1</v>
      </c>
      <c r="E94" s="237" t="s">
        <v>17</v>
      </c>
      <c r="F94" s="181"/>
      <c r="G94" s="181"/>
      <c r="H94" s="243">
        <f t="shared" si="6"/>
        <v>0</v>
      </c>
    </row>
    <row r="95" spans="1:8" s="84" customFormat="1" ht="12.75">
      <c r="A95" s="129"/>
      <c r="B95" s="240" t="s">
        <v>360</v>
      </c>
      <c r="C95" s="182" t="s">
        <v>345</v>
      </c>
      <c r="D95" s="241">
        <v>1</v>
      </c>
      <c r="E95" s="237" t="s">
        <v>17</v>
      </c>
      <c r="F95" s="181"/>
      <c r="G95" s="181"/>
      <c r="H95" s="243">
        <f t="shared" si="6"/>
        <v>0</v>
      </c>
    </row>
    <row r="96" spans="1:8" s="84" customFormat="1" ht="12.75">
      <c r="A96" s="129"/>
      <c r="B96" s="240" t="s">
        <v>361</v>
      </c>
      <c r="C96" s="182" t="s">
        <v>346</v>
      </c>
      <c r="D96" s="241">
        <v>1</v>
      </c>
      <c r="E96" s="237" t="s">
        <v>17</v>
      </c>
      <c r="F96" s="181"/>
      <c r="G96" s="181"/>
      <c r="H96" s="243">
        <f t="shared" si="6"/>
        <v>0</v>
      </c>
    </row>
    <row r="97" spans="1:8" s="84" customFormat="1" ht="12.75">
      <c r="A97" s="129"/>
      <c r="B97" s="240" t="s">
        <v>362</v>
      </c>
      <c r="C97" s="182" t="s">
        <v>347</v>
      </c>
      <c r="D97" s="241">
        <v>1</v>
      </c>
      <c r="E97" s="237" t="s">
        <v>17</v>
      </c>
      <c r="F97" s="181"/>
      <c r="G97" s="181"/>
      <c r="H97" s="243">
        <f t="shared" si="6"/>
        <v>0</v>
      </c>
    </row>
    <row r="98" spans="1:8" s="84" customFormat="1" ht="38.25">
      <c r="A98" s="129"/>
      <c r="B98" s="240" t="s">
        <v>224</v>
      </c>
      <c r="C98" s="182" t="s">
        <v>348</v>
      </c>
      <c r="D98" s="183"/>
      <c r="E98" s="184"/>
      <c r="F98" s="242"/>
      <c r="G98" s="242"/>
      <c r="H98" s="244"/>
    </row>
    <row r="99" spans="1:8" s="84" customFormat="1" ht="25.5">
      <c r="A99" s="129"/>
      <c r="B99" s="240" t="s">
        <v>225</v>
      </c>
      <c r="C99" s="182" t="s">
        <v>349</v>
      </c>
      <c r="D99" s="241">
        <v>1</v>
      </c>
      <c r="E99" s="237" t="s">
        <v>17</v>
      </c>
      <c r="F99" s="181"/>
      <c r="G99" s="181"/>
      <c r="H99" s="243">
        <f>SUM(F99,G99)*D99</f>
        <v>0</v>
      </c>
    </row>
    <row r="100" spans="1:8" s="84" customFormat="1" ht="12.75">
      <c r="A100" s="129"/>
      <c r="B100" s="240" t="s">
        <v>226</v>
      </c>
      <c r="C100" s="182" t="s">
        <v>350</v>
      </c>
      <c r="D100" s="241">
        <v>1</v>
      </c>
      <c r="E100" s="237" t="s">
        <v>17</v>
      </c>
      <c r="F100" s="181"/>
      <c r="G100" s="181"/>
      <c r="H100" s="243">
        <f>SUM(F100,G100)*D100</f>
        <v>0</v>
      </c>
    </row>
    <row r="101" spans="1:8" s="84" customFormat="1" ht="12.75">
      <c r="A101" s="129"/>
      <c r="B101" s="240" t="s">
        <v>227</v>
      </c>
      <c r="C101" s="245" t="s">
        <v>373</v>
      </c>
      <c r="D101" s="241">
        <v>1</v>
      </c>
      <c r="E101" s="237" t="s">
        <v>17</v>
      </c>
      <c r="F101" s="130"/>
      <c r="G101" s="464"/>
      <c r="H101" s="243">
        <f>SUM(F101,G101)*D101</f>
        <v>0</v>
      </c>
    </row>
    <row r="102" spans="1:96" s="249" customFormat="1" ht="12.75">
      <c r="A102" s="129"/>
      <c r="B102" s="240" t="s">
        <v>363</v>
      </c>
      <c r="C102" s="245" t="s">
        <v>351</v>
      </c>
      <c r="D102" s="241" t="s">
        <v>11</v>
      </c>
      <c r="E102" s="237" t="s">
        <v>11</v>
      </c>
      <c r="F102" s="247" t="s">
        <v>11</v>
      </c>
      <c r="G102" s="247" t="s">
        <v>11</v>
      </c>
      <c r="H102" s="244"/>
      <c r="I102" s="248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</row>
    <row r="103" spans="1:96" s="45" customFormat="1" ht="12.75">
      <c r="A103" s="129"/>
      <c r="B103" s="240" t="s">
        <v>364</v>
      </c>
      <c r="C103" s="245" t="s">
        <v>352</v>
      </c>
      <c r="D103" s="241">
        <v>6</v>
      </c>
      <c r="E103" s="237" t="s">
        <v>17</v>
      </c>
      <c r="F103" s="464"/>
      <c r="G103" s="464"/>
      <c r="H103" s="243">
        <f>SUM(F103,G103)*D103</f>
        <v>0</v>
      </c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</row>
    <row r="104" spans="1:96" s="250" customFormat="1" ht="12.75">
      <c r="A104" s="129"/>
      <c r="B104" s="240" t="s">
        <v>365</v>
      </c>
      <c r="C104" s="245" t="s">
        <v>353</v>
      </c>
      <c r="D104" s="241">
        <v>6</v>
      </c>
      <c r="E104" s="237" t="s">
        <v>17</v>
      </c>
      <c r="F104" s="464"/>
      <c r="G104" s="464"/>
      <c r="H104" s="243">
        <f>SUM(F104,G104)*D104</f>
        <v>0</v>
      </c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</row>
    <row r="105" spans="1:8" s="251" customFormat="1" ht="15">
      <c r="A105" s="129"/>
      <c r="B105" s="240" t="s">
        <v>366</v>
      </c>
      <c r="C105" s="245" t="s">
        <v>354</v>
      </c>
      <c r="D105" s="241">
        <v>1</v>
      </c>
      <c r="E105" s="237" t="s">
        <v>17</v>
      </c>
      <c r="F105" s="464"/>
      <c r="G105" s="464"/>
      <c r="H105" s="243">
        <f>SUM(F105,G105)*D105</f>
        <v>0</v>
      </c>
    </row>
    <row r="106" spans="1:96" s="250" customFormat="1" ht="12.75">
      <c r="A106" s="129"/>
      <c r="B106" s="240" t="s">
        <v>367</v>
      </c>
      <c r="C106" s="252" t="s">
        <v>355</v>
      </c>
      <c r="D106" s="241"/>
      <c r="E106" s="237"/>
      <c r="F106" s="246"/>
      <c r="G106" s="246"/>
      <c r="H106" s="243"/>
      <c r="I106" s="253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</row>
    <row r="107" spans="1:9" s="45" customFormat="1" ht="12.75">
      <c r="A107" s="129"/>
      <c r="B107" s="254" t="s">
        <v>368</v>
      </c>
      <c r="C107" s="252" t="s">
        <v>79</v>
      </c>
      <c r="D107" s="241">
        <v>3</v>
      </c>
      <c r="E107" s="237" t="s">
        <v>17</v>
      </c>
      <c r="F107" s="130"/>
      <c r="G107" s="130"/>
      <c r="H107" s="243">
        <f>SUM(F107,G107)*D107</f>
        <v>0</v>
      </c>
      <c r="I107" s="253"/>
    </row>
    <row r="108" spans="1:8" s="45" customFormat="1" ht="18.75" customHeight="1">
      <c r="A108" s="143"/>
      <c r="B108" s="55">
        <v>8</v>
      </c>
      <c r="C108" s="56" t="s">
        <v>157</v>
      </c>
      <c r="D108" s="57"/>
      <c r="E108" s="58"/>
      <c r="F108" s="43"/>
      <c r="G108" s="43"/>
      <c r="H108" s="44"/>
    </row>
    <row r="109" spans="1:8" s="45" customFormat="1" ht="17.25" customHeight="1">
      <c r="A109" s="141"/>
      <c r="B109" s="39" t="s">
        <v>98</v>
      </c>
      <c r="C109" s="40" t="s">
        <v>443</v>
      </c>
      <c r="D109" s="41">
        <v>277</v>
      </c>
      <c r="E109" s="42" t="s">
        <v>31</v>
      </c>
      <c r="F109" s="460"/>
      <c r="G109" s="461"/>
      <c r="H109" s="44">
        <f>SUM(F109,G109)*D109</f>
        <v>0</v>
      </c>
    </row>
    <row r="110" spans="1:8" s="45" customFormat="1" ht="37.5" customHeight="1">
      <c r="A110" s="141"/>
      <c r="B110" s="39" t="s">
        <v>228</v>
      </c>
      <c r="C110" s="40" t="s">
        <v>302</v>
      </c>
      <c r="D110" s="41">
        <v>277</v>
      </c>
      <c r="E110" s="42" t="s">
        <v>31</v>
      </c>
      <c r="F110" s="460"/>
      <c r="G110" s="461"/>
      <c r="H110" s="44">
        <f>SUM(F110,G110)*D110</f>
        <v>0</v>
      </c>
    </row>
    <row r="111" spans="1:8" s="45" customFormat="1" ht="28.5" customHeight="1">
      <c r="A111" s="141"/>
      <c r="B111" s="39" t="s">
        <v>229</v>
      </c>
      <c r="C111" s="40" t="s">
        <v>303</v>
      </c>
      <c r="D111" s="41">
        <v>107</v>
      </c>
      <c r="E111" s="42" t="s">
        <v>19</v>
      </c>
      <c r="F111" s="460"/>
      <c r="G111" s="461"/>
      <c r="H111" s="44">
        <f>SUM(F111,G111)*D111</f>
        <v>0</v>
      </c>
    </row>
    <row r="112" spans="1:8" s="45" customFormat="1" ht="18.75" customHeight="1">
      <c r="A112" s="143"/>
      <c r="B112" s="55">
        <v>9</v>
      </c>
      <c r="C112" s="56" t="s">
        <v>162</v>
      </c>
      <c r="D112" s="57"/>
      <c r="E112" s="58"/>
      <c r="F112" s="43"/>
      <c r="G112" s="43"/>
      <c r="H112" s="44"/>
    </row>
    <row r="113" spans="1:8" s="45" customFormat="1" ht="12.75">
      <c r="A113" s="145"/>
      <c r="B113" s="68" t="s">
        <v>121</v>
      </c>
      <c r="C113" s="2" t="s">
        <v>163</v>
      </c>
      <c r="D113" s="69">
        <v>40</v>
      </c>
      <c r="E113" s="71" t="s">
        <v>31</v>
      </c>
      <c r="F113" s="70" t="s">
        <v>28</v>
      </c>
      <c r="G113" s="465"/>
      <c r="H113" s="49">
        <f>SUM(F113:G113)*D113</f>
        <v>0</v>
      </c>
    </row>
    <row r="114" spans="1:8" s="45" customFormat="1" ht="12.75">
      <c r="A114" s="145"/>
      <c r="B114" s="68" t="s">
        <v>165</v>
      </c>
      <c r="C114" s="2" t="s">
        <v>164</v>
      </c>
      <c r="D114" s="69">
        <v>40</v>
      </c>
      <c r="E114" s="71" t="s">
        <v>31</v>
      </c>
      <c r="F114" s="466"/>
      <c r="G114" s="465"/>
      <c r="H114" s="49">
        <f>SUM(F114:G114)*D114</f>
        <v>0</v>
      </c>
    </row>
    <row r="115" spans="1:8" s="45" customFormat="1" ht="18.75" customHeight="1">
      <c r="A115" s="143"/>
      <c r="B115" s="55">
        <v>10</v>
      </c>
      <c r="C115" s="56" t="s">
        <v>155</v>
      </c>
      <c r="D115" s="57"/>
      <c r="E115" s="58"/>
      <c r="F115" s="43"/>
      <c r="G115" s="43"/>
      <c r="H115" s="44"/>
    </row>
    <row r="116" spans="1:8" s="45" customFormat="1" ht="12.75">
      <c r="A116" s="142"/>
      <c r="B116" s="68" t="s">
        <v>166</v>
      </c>
      <c r="C116" s="47" t="s">
        <v>844</v>
      </c>
      <c r="D116" s="54"/>
      <c r="E116" s="72"/>
      <c r="F116" s="66"/>
      <c r="G116" s="3"/>
      <c r="H116" s="67"/>
    </row>
    <row r="117" spans="1:8" s="45" customFormat="1" ht="12.75">
      <c r="A117" s="145"/>
      <c r="B117" s="68" t="s">
        <v>230</v>
      </c>
      <c r="C117" s="2" t="s">
        <v>453</v>
      </c>
      <c r="D117" s="69">
        <v>120</v>
      </c>
      <c r="E117" s="71" t="s">
        <v>31</v>
      </c>
      <c r="F117" s="466"/>
      <c r="G117" s="465"/>
      <c r="H117" s="49">
        <f aca="true" t="shared" si="7" ref="H117:H123">SUM(F117:G117)*D117</f>
        <v>0</v>
      </c>
    </row>
    <row r="118" spans="1:8" s="45" customFormat="1" ht="12.75">
      <c r="A118" s="142"/>
      <c r="B118" s="68" t="s">
        <v>231</v>
      </c>
      <c r="C118" s="4" t="s">
        <v>445</v>
      </c>
      <c r="D118" s="73">
        <v>50</v>
      </c>
      <c r="E118" s="74" t="s">
        <v>31</v>
      </c>
      <c r="F118" s="467"/>
      <c r="G118" s="468"/>
      <c r="H118" s="75">
        <f t="shared" si="7"/>
        <v>0</v>
      </c>
    </row>
    <row r="119" spans="1:8" s="45" customFormat="1" ht="12.75">
      <c r="A119" s="142"/>
      <c r="B119" s="68" t="s">
        <v>232</v>
      </c>
      <c r="C119" s="4" t="s">
        <v>185</v>
      </c>
      <c r="D119" s="73">
        <v>353</v>
      </c>
      <c r="E119" s="74" t="s">
        <v>31</v>
      </c>
      <c r="F119" s="467"/>
      <c r="G119" s="468"/>
      <c r="H119" s="75">
        <f t="shared" si="7"/>
        <v>0</v>
      </c>
    </row>
    <row r="120" spans="1:8" s="45" customFormat="1" ht="25.5">
      <c r="A120" s="142"/>
      <c r="B120" s="68" t="s">
        <v>444</v>
      </c>
      <c r="C120" s="4" t="s">
        <v>448</v>
      </c>
      <c r="D120" s="73">
        <v>30</v>
      </c>
      <c r="E120" s="74" t="s">
        <v>31</v>
      </c>
      <c r="F120" s="467"/>
      <c r="G120" s="468"/>
      <c r="H120" s="75">
        <f t="shared" si="7"/>
        <v>0</v>
      </c>
    </row>
    <row r="121" spans="1:8" s="45" customFormat="1" ht="25.5">
      <c r="A121" s="142"/>
      <c r="B121" s="68" t="s">
        <v>449</v>
      </c>
      <c r="C121" s="4" t="s">
        <v>452</v>
      </c>
      <c r="D121" s="73">
        <v>40</v>
      </c>
      <c r="E121" s="74" t="s">
        <v>31</v>
      </c>
      <c r="F121" s="467"/>
      <c r="G121" s="468"/>
      <c r="H121" s="75">
        <f t="shared" si="7"/>
        <v>0</v>
      </c>
    </row>
    <row r="122" spans="1:8" s="45" customFormat="1" ht="20.25" customHeight="1">
      <c r="A122" s="142"/>
      <c r="B122" s="68" t="s">
        <v>450</v>
      </c>
      <c r="C122" s="4" t="s">
        <v>446</v>
      </c>
      <c r="D122" s="73">
        <v>30</v>
      </c>
      <c r="E122" s="74" t="s">
        <v>31</v>
      </c>
      <c r="F122" s="467"/>
      <c r="G122" s="468"/>
      <c r="H122" s="75">
        <f t="shared" si="7"/>
        <v>0</v>
      </c>
    </row>
    <row r="123" spans="1:9" s="45" customFormat="1" ht="12.75">
      <c r="A123" s="142"/>
      <c r="B123" s="68" t="s">
        <v>451</v>
      </c>
      <c r="C123" s="4" t="s">
        <v>447</v>
      </c>
      <c r="D123" s="73">
        <v>40</v>
      </c>
      <c r="E123" s="74" t="s">
        <v>31</v>
      </c>
      <c r="F123" s="467"/>
      <c r="G123" s="468"/>
      <c r="H123" s="75">
        <f t="shared" si="7"/>
        <v>0</v>
      </c>
      <c r="I123" s="197"/>
    </row>
    <row r="124" spans="1:8" s="45" customFormat="1" ht="12.75">
      <c r="A124" s="142"/>
      <c r="B124" s="68" t="s">
        <v>167</v>
      </c>
      <c r="C124" s="47" t="s">
        <v>845</v>
      </c>
      <c r="D124" s="54"/>
      <c r="E124" s="72"/>
      <c r="F124" s="66"/>
      <c r="G124" s="3"/>
      <c r="H124" s="67"/>
    </row>
    <row r="125" spans="1:8" s="45" customFormat="1" ht="12.75">
      <c r="A125" s="145"/>
      <c r="B125" s="68" t="s">
        <v>233</v>
      </c>
      <c r="C125" s="2" t="s">
        <v>454</v>
      </c>
      <c r="D125" s="69">
        <v>200</v>
      </c>
      <c r="E125" s="71" t="s">
        <v>31</v>
      </c>
      <c r="F125" s="466"/>
      <c r="G125" s="465"/>
      <c r="H125" s="49">
        <f>SUM(F125:G125)*D125</f>
        <v>0</v>
      </c>
    </row>
    <row r="126" spans="1:9" s="45" customFormat="1" ht="12.75">
      <c r="A126" s="142"/>
      <c r="B126" s="68" t="s">
        <v>234</v>
      </c>
      <c r="C126" s="4" t="s">
        <v>39</v>
      </c>
      <c r="D126" s="73">
        <v>200</v>
      </c>
      <c r="E126" s="74" t="s">
        <v>31</v>
      </c>
      <c r="F126" s="467"/>
      <c r="G126" s="468"/>
      <c r="H126" s="75">
        <f>SUM(F126:G126)*D126</f>
        <v>0</v>
      </c>
      <c r="I126" s="197"/>
    </row>
    <row r="127" spans="1:9" s="45" customFormat="1" ht="12.75">
      <c r="A127" s="129"/>
      <c r="B127" s="255" t="s">
        <v>173</v>
      </c>
      <c r="C127" s="59" t="s">
        <v>174</v>
      </c>
      <c r="D127" s="254"/>
      <c r="E127" s="237"/>
      <c r="F127" s="246"/>
      <c r="G127" s="246"/>
      <c r="H127" s="243"/>
      <c r="I127" s="253"/>
    </row>
    <row r="128" spans="1:23" s="192" customFormat="1" ht="56.25" customHeight="1">
      <c r="A128" s="256"/>
      <c r="B128" s="257" t="s">
        <v>168</v>
      </c>
      <c r="C128" s="258" t="s">
        <v>171</v>
      </c>
      <c r="D128" s="259"/>
      <c r="E128" s="260"/>
      <c r="F128" s="261"/>
      <c r="G128" s="261"/>
      <c r="H128" s="262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</row>
    <row r="129" spans="1:23" s="192" customFormat="1" ht="19.5" customHeight="1">
      <c r="A129" s="256"/>
      <c r="B129" s="257" t="s">
        <v>235</v>
      </c>
      <c r="C129" s="258" t="s">
        <v>172</v>
      </c>
      <c r="D129" s="259">
        <v>15</v>
      </c>
      <c r="E129" s="260" t="s">
        <v>31</v>
      </c>
      <c r="F129" s="469"/>
      <c r="G129" s="469"/>
      <c r="H129" s="263">
        <f>SUM(F129:G129)*D129</f>
        <v>0</v>
      </c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</row>
    <row r="130" spans="1:47" s="264" customFormat="1" ht="12.75">
      <c r="A130" s="129"/>
      <c r="B130" s="234" t="s">
        <v>236</v>
      </c>
      <c r="C130" s="59" t="s">
        <v>175</v>
      </c>
      <c r="D130" s="254"/>
      <c r="E130" s="237"/>
      <c r="F130" s="246"/>
      <c r="G130" s="246"/>
      <c r="H130" s="243"/>
      <c r="I130" s="253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</row>
    <row r="131" spans="1:47" s="267" customFormat="1" ht="51">
      <c r="A131" s="221"/>
      <c r="B131" s="257" t="s">
        <v>176</v>
      </c>
      <c r="C131" s="2" t="s">
        <v>170</v>
      </c>
      <c r="D131" s="265">
        <v>6</v>
      </c>
      <c r="E131" s="213" t="s">
        <v>192</v>
      </c>
      <c r="F131" s="199"/>
      <c r="G131" s="199"/>
      <c r="H131" s="49">
        <f>SUM(F131,G131)*D131</f>
        <v>0</v>
      </c>
      <c r="I131" s="227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</row>
    <row r="132" spans="1:23" s="192" customFormat="1" ht="12.75">
      <c r="A132" s="256"/>
      <c r="B132" s="268">
        <v>13</v>
      </c>
      <c r="C132" s="269" t="s">
        <v>177</v>
      </c>
      <c r="D132" s="259"/>
      <c r="E132" s="260"/>
      <c r="F132" s="261"/>
      <c r="G132" s="261"/>
      <c r="H132" s="263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</row>
    <row r="133" spans="1:23" s="192" customFormat="1" ht="12.75">
      <c r="A133" s="256"/>
      <c r="B133" s="270" t="s">
        <v>179</v>
      </c>
      <c r="C133" s="258" t="s">
        <v>178</v>
      </c>
      <c r="D133" s="259"/>
      <c r="E133" s="260"/>
      <c r="F133" s="261"/>
      <c r="G133" s="261"/>
      <c r="H133" s="263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</row>
    <row r="134" spans="1:23" s="192" customFormat="1" ht="43.5" customHeight="1">
      <c r="A134" s="256"/>
      <c r="B134" s="270" t="s">
        <v>237</v>
      </c>
      <c r="C134" s="131" t="s">
        <v>181</v>
      </c>
      <c r="D134" s="271">
        <v>6</v>
      </c>
      <c r="E134" s="213" t="s">
        <v>192</v>
      </c>
      <c r="F134" s="470"/>
      <c r="G134" s="470"/>
      <c r="H134" s="272">
        <f>SUM(F134:G134)*D134</f>
        <v>0</v>
      </c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</row>
    <row r="135" spans="1:23" s="192" customFormat="1" ht="19.5" customHeight="1">
      <c r="A135" s="256"/>
      <c r="B135" s="270" t="s">
        <v>238</v>
      </c>
      <c r="C135" s="131" t="s">
        <v>180</v>
      </c>
      <c r="D135" s="271">
        <v>6</v>
      </c>
      <c r="E135" s="213" t="s">
        <v>192</v>
      </c>
      <c r="F135" s="470"/>
      <c r="G135" s="470"/>
      <c r="H135" s="272">
        <f>SUM(F135:G135)*D135</f>
        <v>0</v>
      </c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</row>
    <row r="136" spans="1:8" s="45" customFormat="1" ht="13.5" customHeight="1">
      <c r="A136" s="132"/>
      <c r="B136" s="135">
        <v>14</v>
      </c>
      <c r="C136" s="56" t="s">
        <v>184</v>
      </c>
      <c r="D136" s="109"/>
      <c r="E136" s="110"/>
      <c r="F136" s="111"/>
      <c r="G136" s="112"/>
      <c r="H136" s="113"/>
    </row>
    <row r="137" spans="1:8" s="45" customFormat="1" ht="12.75">
      <c r="A137" s="133"/>
      <c r="B137" s="136" t="s">
        <v>169</v>
      </c>
      <c r="C137" s="114" t="s">
        <v>99</v>
      </c>
      <c r="D137" s="41">
        <v>1</v>
      </c>
      <c r="E137" s="213" t="s">
        <v>192</v>
      </c>
      <c r="F137" s="43" t="s">
        <v>28</v>
      </c>
      <c r="G137" s="461"/>
      <c r="H137" s="44">
        <f>SUM(F137,G137)*D137</f>
        <v>0</v>
      </c>
    </row>
    <row r="138" spans="1:9" s="50" customFormat="1" ht="12.75">
      <c r="A138" s="176"/>
      <c r="B138" s="177"/>
      <c r="C138" s="163" t="s">
        <v>183</v>
      </c>
      <c r="D138" s="178"/>
      <c r="E138" s="179"/>
      <c r="F138" s="166">
        <f>SUMPRODUCT(F15:F137,D15:D137)</f>
        <v>0</v>
      </c>
      <c r="G138" s="166">
        <f>SUMPRODUCT(G15:G137,D15:D137)</f>
        <v>0</v>
      </c>
      <c r="H138" s="180">
        <f>SUM(H15:H137)</f>
        <v>0</v>
      </c>
      <c r="I138" s="76"/>
    </row>
    <row r="139" spans="1:8" s="84" customFormat="1" ht="16.5" customHeight="1">
      <c r="A139" s="139"/>
      <c r="B139" s="77">
        <v>15</v>
      </c>
      <c r="C139" s="78" t="s">
        <v>135</v>
      </c>
      <c r="D139" s="79"/>
      <c r="E139" s="80"/>
      <c r="F139" s="81"/>
      <c r="G139" s="82"/>
      <c r="H139" s="83"/>
    </row>
    <row r="140" spans="1:8" s="84" customFormat="1" ht="12.75">
      <c r="A140" s="137"/>
      <c r="B140" s="68" t="s">
        <v>239</v>
      </c>
      <c r="C140" s="85" t="s">
        <v>40</v>
      </c>
      <c r="D140" s="57"/>
      <c r="E140" s="58"/>
      <c r="F140" s="86"/>
      <c r="G140" s="87"/>
      <c r="H140" s="88"/>
    </row>
    <row r="141" spans="1:8" s="84" customFormat="1" ht="12.75">
      <c r="A141" s="137"/>
      <c r="B141" s="68" t="s">
        <v>240</v>
      </c>
      <c r="C141" s="85" t="s">
        <v>41</v>
      </c>
      <c r="D141" s="57"/>
      <c r="E141" s="58"/>
      <c r="F141" s="86"/>
      <c r="G141" s="87"/>
      <c r="H141" s="88"/>
    </row>
    <row r="142" spans="1:8" s="84" customFormat="1" ht="12.75">
      <c r="A142" s="137"/>
      <c r="B142" s="68" t="s">
        <v>241</v>
      </c>
      <c r="C142" s="85" t="s">
        <v>42</v>
      </c>
      <c r="D142" s="57">
        <v>1</v>
      </c>
      <c r="E142" s="58" t="s">
        <v>37</v>
      </c>
      <c r="F142" s="86" t="s">
        <v>28</v>
      </c>
      <c r="G142" s="471"/>
      <c r="H142" s="88">
        <f>SUM(F142,G142)*D142</f>
        <v>0</v>
      </c>
    </row>
    <row r="143" spans="1:8" s="84" customFormat="1" ht="12.75">
      <c r="A143" s="137"/>
      <c r="B143" s="68" t="s">
        <v>242</v>
      </c>
      <c r="C143" s="85" t="s">
        <v>43</v>
      </c>
      <c r="D143" s="57">
        <v>1</v>
      </c>
      <c r="E143" s="58" t="s">
        <v>37</v>
      </c>
      <c r="F143" s="86" t="s">
        <v>28</v>
      </c>
      <c r="G143" s="471"/>
      <c r="H143" s="88">
        <f>SUM(F143,G143)*D143</f>
        <v>0</v>
      </c>
    </row>
    <row r="144" spans="1:8" s="84" customFormat="1" ht="12.75">
      <c r="A144" s="137"/>
      <c r="B144" s="68" t="s">
        <v>243</v>
      </c>
      <c r="C144" s="85" t="s">
        <v>44</v>
      </c>
      <c r="D144" s="57">
        <v>3</v>
      </c>
      <c r="E144" s="58" t="s">
        <v>37</v>
      </c>
      <c r="F144" s="86" t="s">
        <v>28</v>
      </c>
      <c r="G144" s="471"/>
      <c r="H144" s="88">
        <f>SUM(F144,G144)*D144</f>
        <v>0</v>
      </c>
    </row>
    <row r="145" spans="1:8" s="84" customFormat="1" ht="12.75">
      <c r="A145" s="137"/>
      <c r="B145" s="68" t="s">
        <v>244</v>
      </c>
      <c r="C145" s="85" t="s">
        <v>45</v>
      </c>
      <c r="D145" s="57">
        <v>5</v>
      </c>
      <c r="E145" s="58" t="s">
        <v>46</v>
      </c>
      <c r="F145" s="472"/>
      <c r="G145" s="471"/>
      <c r="H145" s="88">
        <f>SUM(F145,G145)*D145</f>
        <v>0</v>
      </c>
    </row>
    <row r="146" spans="1:8" s="84" customFormat="1" ht="12.75">
      <c r="A146" s="137"/>
      <c r="B146" s="68" t="s">
        <v>245</v>
      </c>
      <c r="C146" s="85" t="s">
        <v>48</v>
      </c>
      <c r="D146" s="57"/>
      <c r="E146" s="58"/>
      <c r="F146" s="86"/>
      <c r="G146" s="87"/>
      <c r="H146" s="88"/>
    </row>
    <row r="147" spans="1:8" s="84" customFormat="1" ht="12.75">
      <c r="A147" s="137"/>
      <c r="B147" s="68" t="s">
        <v>246</v>
      </c>
      <c r="C147" s="85" t="s">
        <v>49</v>
      </c>
      <c r="D147" s="89"/>
      <c r="E147" s="58"/>
      <c r="F147" s="86"/>
      <c r="G147" s="87"/>
      <c r="H147" s="88"/>
    </row>
    <row r="148" spans="1:8" s="84" customFormat="1" ht="12.75">
      <c r="A148" s="137"/>
      <c r="B148" s="68" t="s">
        <v>247</v>
      </c>
      <c r="C148" s="85" t="s">
        <v>161</v>
      </c>
      <c r="D148" s="57">
        <v>0.3</v>
      </c>
      <c r="E148" s="58" t="s">
        <v>46</v>
      </c>
      <c r="F148" s="472"/>
      <c r="G148" s="471"/>
      <c r="H148" s="88">
        <f>SUM(F148,G148)*D148</f>
        <v>0</v>
      </c>
    </row>
    <row r="149" spans="1:8" s="84" customFormat="1" ht="12.75">
      <c r="A149" s="137"/>
      <c r="B149" s="68" t="s">
        <v>248</v>
      </c>
      <c r="C149" s="85" t="s">
        <v>50</v>
      </c>
      <c r="D149" s="57"/>
      <c r="E149" s="58"/>
      <c r="F149" s="86"/>
      <c r="G149" s="87"/>
      <c r="H149" s="88"/>
    </row>
    <row r="150" spans="1:8" s="84" customFormat="1" ht="12.75">
      <c r="A150" s="137"/>
      <c r="B150" s="68" t="s">
        <v>249</v>
      </c>
      <c r="C150" s="85" t="s">
        <v>51</v>
      </c>
      <c r="D150" s="57">
        <v>3</v>
      </c>
      <c r="E150" s="58" t="s">
        <v>31</v>
      </c>
      <c r="F150" s="472"/>
      <c r="G150" s="471"/>
      <c r="H150" s="88">
        <f>SUM(F150,G150)*D150</f>
        <v>0</v>
      </c>
    </row>
    <row r="151" spans="1:8" s="84" customFormat="1" ht="12.75">
      <c r="A151" s="137"/>
      <c r="B151" s="68" t="s">
        <v>250</v>
      </c>
      <c r="C151" s="85" t="s">
        <v>52</v>
      </c>
      <c r="D151" s="57"/>
      <c r="E151" s="58"/>
      <c r="F151" s="86"/>
      <c r="G151" s="87"/>
      <c r="H151" s="88"/>
    </row>
    <row r="152" spans="1:8" s="84" customFormat="1" ht="12.75">
      <c r="A152" s="137"/>
      <c r="B152" s="68" t="s">
        <v>251</v>
      </c>
      <c r="C152" s="85" t="s">
        <v>53</v>
      </c>
      <c r="D152" s="57"/>
      <c r="E152" s="58" t="s">
        <v>11</v>
      </c>
      <c r="F152" s="86"/>
      <c r="G152" s="87"/>
      <c r="H152" s="88"/>
    </row>
    <row r="153" spans="1:8" s="84" customFormat="1" ht="12.75">
      <c r="A153" s="137"/>
      <c r="B153" s="68" t="s">
        <v>252</v>
      </c>
      <c r="C153" s="85" t="s">
        <v>54</v>
      </c>
      <c r="D153" s="57">
        <v>7.5</v>
      </c>
      <c r="E153" s="58" t="s">
        <v>46</v>
      </c>
      <c r="F153" s="472"/>
      <c r="G153" s="471"/>
      <c r="H153" s="88">
        <f>SUM(F153,G153)*D153</f>
        <v>0</v>
      </c>
    </row>
    <row r="154" spans="1:8" s="84" customFormat="1" ht="12.75">
      <c r="A154" s="137"/>
      <c r="B154" s="68" t="s">
        <v>253</v>
      </c>
      <c r="C154" s="85" t="s">
        <v>55</v>
      </c>
      <c r="D154" s="57">
        <v>30</v>
      </c>
      <c r="E154" s="58" t="s">
        <v>31</v>
      </c>
      <c r="F154" s="472"/>
      <c r="G154" s="471"/>
      <c r="H154" s="88">
        <f>SUM(F154,G154)*D154</f>
        <v>0</v>
      </c>
    </row>
    <row r="155" spans="1:8" s="84" customFormat="1" ht="12.75">
      <c r="A155" s="137"/>
      <c r="B155" s="68" t="s">
        <v>254</v>
      </c>
      <c r="C155" s="85" t="s">
        <v>56</v>
      </c>
      <c r="D155" s="57">
        <v>9</v>
      </c>
      <c r="E155" s="58" t="s">
        <v>31</v>
      </c>
      <c r="F155" s="472"/>
      <c r="G155" s="471"/>
      <c r="H155" s="88">
        <f>SUM(F155,G155)*D155</f>
        <v>0</v>
      </c>
    </row>
    <row r="156" spans="1:8" s="84" customFormat="1" ht="12.75">
      <c r="A156" s="137"/>
      <c r="B156" s="68" t="s">
        <v>255</v>
      </c>
      <c r="C156" s="92" t="s">
        <v>57</v>
      </c>
      <c r="D156" s="57">
        <v>20</v>
      </c>
      <c r="E156" s="213" t="s">
        <v>192</v>
      </c>
      <c r="F156" s="201"/>
      <c r="G156" s="473"/>
      <c r="H156" s="94">
        <f>SUM(F156,G156)*D156</f>
        <v>0</v>
      </c>
    </row>
    <row r="157" spans="1:8" s="84" customFormat="1" ht="12.75">
      <c r="A157" s="137"/>
      <c r="B157" s="68" t="s">
        <v>256</v>
      </c>
      <c r="C157" s="92" t="s">
        <v>58</v>
      </c>
      <c r="D157" s="57">
        <v>10</v>
      </c>
      <c r="E157" s="213" t="s">
        <v>192</v>
      </c>
      <c r="F157" s="201"/>
      <c r="G157" s="473"/>
      <c r="H157" s="94">
        <f>SUM(F157,G157)*D157</f>
        <v>0</v>
      </c>
    </row>
    <row r="158" spans="1:8" s="84" customFormat="1" ht="12.75">
      <c r="A158" s="137"/>
      <c r="B158" s="68" t="s">
        <v>257</v>
      </c>
      <c r="C158" s="85" t="s">
        <v>59</v>
      </c>
      <c r="D158" s="57"/>
      <c r="E158" s="58"/>
      <c r="F158" s="86"/>
      <c r="G158" s="87"/>
      <c r="H158" s="88"/>
    </row>
    <row r="159" spans="1:8" s="84" customFormat="1" ht="12.75">
      <c r="A159" s="137"/>
      <c r="B159" s="68" t="s">
        <v>258</v>
      </c>
      <c r="C159" s="85" t="s">
        <v>60</v>
      </c>
      <c r="D159" s="57">
        <v>6</v>
      </c>
      <c r="E159" s="58" t="s">
        <v>31</v>
      </c>
      <c r="F159" s="472"/>
      <c r="G159" s="471"/>
      <c r="H159" s="88">
        <f>SUM(G159,F159)*D159</f>
        <v>0</v>
      </c>
    </row>
    <row r="160" spans="1:8" s="84" customFormat="1" ht="12.75">
      <c r="A160" s="137"/>
      <c r="B160" s="68" t="s">
        <v>259</v>
      </c>
      <c r="C160" s="85" t="s">
        <v>61</v>
      </c>
      <c r="D160" s="57">
        <v>6</v>
      </c>
      <c r="E160" s="58" t="s">
        <v>31</v>
      </c>
      <c r="F160" s="472"/>
      <c r="G160" s="471"/>
      <c r="H160" s="88">
        <f>SUM(G160,F160)*D160</f>
        <v>0</v>
      </c>
    </row>
    <row r="161" spans="1:8" s="84" customFormat="1" ht="12.75">
      <c r="A161" s="137"/>
      <c r="B161" s="68" t="s">
        <v>260</v>
      </c>
      <c r="C161" s="85" t="s">
        <v>62</v>
      </c>
      <c r="D161" s="57">
        <v>6</v>
      </c>
      <c r="E161" s="58" t="s">
        <v>31</v>
      </c>
      <c r="F161" s="472"/>
      <c r="G161" s="471"/>
      <c r="H161" s="88">
        <f>SUM(G161,F161)*D161</f>
        <v>0</v>
      </c>
    </row>
    <row r="162" spans="1:8" s="84" customFormat="1" ht="12.75">
      <c r="A162" s="137"/>
      <c r="B162" s="68" t="s">
        <v>261</v>
      </c>
      <c r="C162" s="85" t="s">
        <v>63</v>
      </c>
      <c r="D162" s="57">
        <v>38.5</v>
      </c>
      <c r="E162" s="58" t="s">
        <v>31</v>
      </c>
      <c r="F162" s="472"/>
      <c r="G162" s="471"/>
      <c r="H162" s="88">
        <f>SUM(F162,G162)*D162</f>
        <v>0</v>
      </c>
    </row>
    <row r="163" spans="1:8" s="84" customFormat="1" ht="12.75">
      <c r="A163" s="137"/>
      <c r="B163" s="68" t="s">
        <v>262</v>
      </c>
      <c r="C163" s="85" t="s">
        <v>64</v>
      </c>
      <c r="D163" s="57"/>
      <c r="E163" s="58"/>
      <c r="F163" s="86"/>
      <c r="G163" s="87"/>
      <c r="H163" s="88"/>
    </row>
    <row r="164" spans="1:8" s="84" customFormat="1" ht="12.75">
      <c r="A164" s="137"/>
      <c r="B164" s="68" t="s">
        <v>263</v>
      </c>
      <c r="C164" s="85" t="s">
        <v>65</v>
      </c>
      <c r="D164" s="57"/>
      <c r="E164" s="58"/>
      <c r="F164" s="86"/>
      <c r="G164" s="87"/>
      <c r="H164" s="88"/>
    </row>
    <row r="165" spans="1:8" s="84" customFormat="1" ht="12.75">
      <c r="A165" s="137"/>
      <c r="B165" s="68" t="s">
        <v>264</v>
      </c>
      <c r="C165" s="85" t="s">
        <v>66</v>
      </c>
      <c r="D165" s="57">
        <v>1</v>
      </c>
      <c r="E165" s="213" t="s">
        <v>192</v>
      </c>
      <c r="F165" s="472"/>
      <c r="G165" s="471"/>
      <c r="H165" s="88">
        <f>SUM(F165,G165)*D165</f>
        <v>0</v>
      </c>
    </row>
    <row r="166" spans="1:8" s="84" customFormat="1" ht="12.75">
      <c r="A166" s="137"/>
      <c r="B166" s="68" t="s">
        <v>265</v>
      </c>
      <c r="C166" s="85" t="s">
        <v>67</v>
      </c>
      <c r="D166" s="57"/>
      <c r="E166" s="58"/>
      <c r="F166" s="86"/>
      <c r="G166" s="87"/>
      <c r="H166" s="88"/>
    </row>
    <row r="167" spans="1:8" s="84" customFormat="1" ht="12.75">
      <c r="A167" s="137"/>
      <c r="B167" s="68" t="s">
        <v>266</v>
      </c>
      <c r="C167" s="85" t="s">
        <v>68</v>
      </c>
      <c r="D167" s="57"/>
      <c r="E167" s="58"/>
      <c r="F167" s="86"/>
      <c r="G167" s="87"/>
      <c r="H167" s="88"/>
    </row>
    <row r="168" spans="1:8" s="84" customFormat="1" ht="12.75">
      <c r="A168" s="137"/>
      <c r="B168" s="68" t="s">
        <v>267</v>
      </c>
      <c r="C168" s="85" t="s">
        <v>69</v>
      </c>
      <c r="D168" s="89"/>
      <c r="E168" s="95"/>
      <c r="F168" s="96"/>
      <c r="G168" s="97"/>
      <c r="H168" s="98"/>
    </row>
    <row r="169" spans="1:8" s="84" customFormat="1" ht="12.75">
      <c r="A169" s="137"/>
      <c r="B169" s="68" t="s">
        <v>268</v>
      </c>
      <c r="C169" s="85" t="s">
        <v>70</v>
      </c>
      <c r="D169" s="57">
        <v>2</v>
      </c>
      <c r="E169" s="213" t="s">
        <v>192</v>
      </c>
      <c r="F169" s="472"/>
      <c r="G169" s="471"/>
      <c r="H169" s="88">
        <f>SUM(F169,G169)*D169</f>
        <v>0</v>
      </c>
    </row>
    <row r="170" spans="1:8" s="84" customFormat="1" ht="12.75">
      <c r="A170" s="137"/>
      <c r="B170" s="68" t="s">
        <v>269</v>
      </c>
      <c r="C170" s="85" t="s">
        <v>71</v>
      </c>
      <c r="D170" s="57">
        <v>1</v>
      </c>
      <c r="E170" s="213" t="s">
        <v>192</v>
      </c>
      <c r="F170" s="201"/>
      <c r="G170" s="471"/>
      <c r="H170" s="100">
        <f>SUM(F170,G170)*D170</f>
        <v>0</v>
      </c>
    </row>
    <row r="171" spans="1:8" s="84" customFormat="1" ht="12.75">
      <c r="A171" s="137"/>
      <c r="B171" s="68" t="s">
        <v>270</v>
      </c>
      <c r="C171" s="85" t="s">
        <v>72</v>
      </c>
      <c r="D171" s="57">
        <v>1</v>
      </c>
      <c r="E171" s="213" t="s">
        <v>192</v>
      </c>
      <c r="F171" s="201"/>
      <c r="G171" s="471"/>
      <c r="H171" s="100">
        <f>SUM(F171,G171)*D171</f>
        <v>0</v>
      </c>
    </row>
    <row r="172" spans="1:8" s="84" customFormat="1" ht="12.75">
      <c r="A172" s="137"/>
      <c r="B172" s="68" t="s">
        <v>271</v>
      </c>
      <c r="C172" s="85" t="s">
        <v>73</v>
      </c>
      <c r="D172" s="57"/>
      <c r="E172" s="58"/>
      <c r="F172" s="86"/>
      <c r="G172" s="87"/>
      <c r="H172" s="88"/>
    </row>
    <row r="173" spans="1:8" s="84" customFormat="1" ht="14.25" customHeight="1">
      <c r="A173" s="137"/>
      <c r="B173" s="68" t="s">
        <v>272</v>
      </c>
      <c r="C173" s="85" t="s">
        <v>74</v>
      </c>
      <c r="D173" s="57">
        <v>1</v>
      </c>
      <c r="E173" s="213" t="s">
        <v>192</v>
      </c>
      <c r="F173" s="201"/>
      <c r="G173" s="473"/>
      <c r="H173" s="100">
        <f aca="true" t="shared" si="8" ref="H173:H179">SUM(F173,G173)*D173</f>
        <v>0</v>
      </c>
    </row>
    <row r="174" spans="1:8" s="84" customFormat="1" ht="12.75">
      <c r="A174" s="137"/>
      <c r="B174" s="68" t="s">
        <v>273</v>
      </c>
      <c r="C174" s="85" t="s">
        <v>75</v>
      </c>
      <c r="D174" s="57">
        <v>1</v>
      </c>
      <c r="E174" s="213" t="s">
        <v>192</v>
      </c>
      <c r="F174" s="201"/>
      <c r="G174" s="473"/>
      <c r="H174" s="100">
        <f t="shared" si="8"/>
        <v>0</v>
      </c>
    </row>
    <row r="175" spans="1:8" s="84" customFormat="1" ht="12.75">
      <c r="A175" s="137"/>
      <c r="B175" s="68" t="s">
        <v>274</v>
      </c>
      <c r="C175" s="85" t="s">
        <v>36</v>
      </c>
      <c r="D175" s="57">
        <v>1</v>
      </c>
      <c r="E175" s="213" t="s">
        <v>192</v>
      </c>
      <c r="F175" s="201"/>
      <c r="G175" s="473"/>
      <c r="H175" s="100">
        <f>SUM(F175,G175)*D175</f>
        <v>0</v>
      </c>
    </row>
    <row r="176" spans="1:8" s="84" customFormat="1" ht="12.75">
      <c r="A176" s="137"/>
      <c r="B176" s="68" t="s">
        <v>275</v>
      </c>
      <c r="C176" s="85" t="s">
        <v>76</v>
      </c>
      <c r="D176" s="57">
        <v>1</v>
      </c>
      <c r="E176" s="213" t="s">
        <v>192</v>
      </c>
      <c r="F176" s="201"/>
      <c r="G176" s="473"/>
      <c r="H176" s="100">
        <f>SUM(F176,G176)*D176</f>
        <v>0</v>
      </c>
    </row>
    <row r="177" spans="1:8" s="84" customFormat="1" ht="12.75">
      <c r="A177" s="137"/>
      <c r="B177" s="68" t="s">
        <v>276</v>
      </c>
      <c r="C177" s="85" t="s">
        <v>77</v>
      </c>
      <c r="D177" s="57">
        <v>1</v>
      </c>
      <c r="E177" s="213" t="s">
        <v>192</v>
      </c>
      <c r="F177" s="201"/>
      <c r="G177" s="473"/>
      <c r="H177" s="100">
        <f>SUM(F177,G177)*D177</f>
        <v>0</v>
      </c>
    </row>
    <row r="178" spans="1:8" s="84" customFormat="1" ht="12.75">
      <c r="A178" s="137"/>
      <c r="B178" s="68" t="s">
        <v>277</v>
      </c>
      <c r="C178" s="85" t="s">
        <v>78</v>
      </c>
      <c r="D178" s="57">
        <v>1</v>
      </c>
      <c r="E178" s="213" t="s">
        <v>192</v>
      </c>
      <c r="F178" s="472"/>
      <c r="G178" s="471"/>
      <c r="H178" s="100">
        <f t="shared" si="8"/>
        <v>0</v>
      </c>
    </row>
    <row r="179" spans="1:8" s="84" customFormat="1" ht="12.75">
      <c r="A179" s="137"/>
      <c r="B179" s="68" t="s">
        <v>278</v>
      </c>
      <c r="C179" s="85" t="s">
        <v>79</v>
      </c>
      <c r="D179" s="57">
        <v>2</v>
      </c>
      <c r="E179" s="213" t="s">
        <v>192</v>
      </c>
      <c r="F179" s="472"/>
      <c r="G179" s="471"/>
      <c r="H179" s="100">
        <f t="shared" si="8"/>
        <v>0</v>
      </c>
    </row>
    <row r="180" spans="1:8" s="84" customFormat="1" ht="12.75">
      <c r="A180" s="137"/>
      <c r="B180" s="68" t="s">
        <v>279</v>
      </c>
      <c r="C180" s="85" t="s">
        <v>80</v>
      </c>
      <c r="D180" s="57"/>
      <c r="E180" s="58"/>
      <c r="F180" s="86"/>
      <c r="G180" s="87"/>
      <c r="H180" s="88"/>
    </row>
    <row r="181" spans="1:8" s="84" customFormat="1" ht="12.75">
      <c r="A181" s="137"/>
      <c r="B181" s="68" t="s">
        <v>280</v>
      </c>
      <c r="C181" s="92" t="s">
        <v>108</v>
      </c>
      <c r="D181" s="57">
        <v>3</v>
      </c>
      <c r="E181" s="213" t="s">
        <v>192</v>
      </c>
      <c r="F181" s="472"/>
      <c r="G181" s="471"/>
      <c r="H181" s="88">
        <f>SUM(F181,G181)*D181</f>
        <v>0</v>
      </c>
    </row>
    <row r="182" spans="1:8" s="84" customFormat="1" ht="12.75">
      <c r="A182" s="137"/>
      <c r="B182" s="68" t="s">
        <v>281</v>
      </c>
      <c r="C182" s="92" t="s">
        <v>109</v>
      </c>
      <c r="D182" s="57">
        <v>2</v>
      </c>
      <c r="E182" s="213" t="s">
        <v>192</v>
      </c>
      <c r="F182" s="472"/>
      <c r="G182" s="471"/>
      <c r="H182" s="88">
        <f>SUM(F182,G182)*D182</f>
        <v>0</v>
      </c>
    </row>
    <row r="183" spans="1:8" s="84" customFormat="1" ht="12.75">
      <c r="A183" s="137"/>
      <c r="B183" s="68" t="s">
        <v>282</v>
      </c>
      <c r="C183" s="85" t="s">
        <v>81</v>
      </c>
      <c r="D183" s="57"/>
      <c r="E183" s="58"/>
      <c r="F183" s="86"/>
      <c r="G183" s="87"/>
      <c r="H183" s="88"/>
    </row>
    <row r="184" spans="1:8" s="84" customFormat="1" ht="12.75">
      <c r="A184" s="137"/>
      <c r="B184" s="68" t="s">
        <v>283</v>
      </c>
      <c r="C184" s="85" t="s">
        <v>82</v>
      </c>
      <c r="D184" s="57">
        <v>250</v>
      </c>
      <c r="E184" s="58" t="s">
        <v>31</v>
      </c>
      <c r="F184" s="472"/>
      <c r="G184" s="471"/>
      <c r="H184" s="88">
        <f>SUM(F184,G184)*D184</f>
        <v>0</v>
      </c>
    </row>
    <row r="185" spans="1:8" s="84" customFormat="1" ht="12.75">
      <c r="A185" s="137"/>
      <c r="B185" s="68" t="s">
        <v>284</v>
      </c>
      <c r="C185" s="85" t="s">
        <v>83</v>
      </c>
      <c r="D185" s="57">
        <v>250</v>
      </c>
      <c r="E185" s="58" t="s">
        <v>31</v>
      </c>
      <c r="F185" s="472"/>
      <c r="G185" s="471"/>
      <c r="H185" s="88">
        <f>SUM(F185,G185)*D185</f>
        <v>0</v>
      </c>
    </row>
    <row r="186" spans="1:8" s="84" customFormat="1" ht="12.75">
      <c r="A186" s="137"/>
      <c r="B186" s="68" t="s">
        <v>285</v>
      </c>
      <c r="C186" s="85" t="s">
        <v>84</v>
      </c>
      <c r="D186" s="57"/>
      <c r="E186" s="58"/>
      <c r="F186" s="86"/>
      <c r="G186" s="87"/>
      <c r="H186" s="88"/>
    </row>
    <row r="187" spans="1:8" s="84" customFormat="1" ht="12.75">
      <c r="A187" s="137"/>
      <c r="B187" s="68" t="s">
        <v>286</v>
      </c>
      <c r="C187" s="92" t="s">
        <v>85</v>
      </c>
      <c r="D187" s="57">
        <v>1</v>
      </c>
      <c r="E187" s="213" t="s">
        <v>192</v>
      </c>
      <c r="F187" s="472"/>
      <c r="G187" s="471"/>
      <c r="H187" s="88">
        <f aca="true" t="shared" si="9" ref="H187:H192">SUM(F187,G187)*D187</f>
        <v>0</v>
      </c>
    </row>
    <row r="188" spans="1:8" s="84" customFormat="1" ht="12.75">
      <c r="A188" s="137"/>
      <c r="B188" s="68" t="s">
        <v>287</v>
      </c>
      <c r="C188" s="92" t="s">
        <v>86</v>
      </c>
      <c r="D188" s="57">
        <v>1</v>
      </c>
      <c r="E188" s="213" t="s">
        <v>192</v>
      </c>
      <c r="F188" s="472"/>
      <c r="G188" s="471"/>
      <c r="H188" s="88">
        <f t="shared" si="9"/>
        <v>0</v>
      </c>
    </row>
    <row r="189" spans="1:8" s="84" customFormat="1" ht="12.75">
      <c r="A189" s="137"/>
      <c r="B189" s="68" t="s">
        <v>288</v>
      </c>
      <c r="C189" s="92" t="s">
        <v>87</v>
      </c>
      <c r="D189" s="57">
        <v>1</v>
      </c>
      <c r="E189" s="213" t="s">
        <v>192</v>
      </c>
      <c r="F189" s="472"/>
      <c r="G189" s="471"/>
      <c r="H189" s="88">
        <f t="shared" si="9"/>
        <v>0</v>
      </c>
    </row>
    <row r="190" spans="1:8" s="84" customFormat="1" ht="12.75">
      <c r="A190" s="137"/>
      <c r="B190" s="68" t="s">
        <v>289</v>
      </c>
      <c r="C190" s="92" t="s">
        <v>88</v>
      </c>
      <c r="D190" s="57">
        <v>1</v>
      </c>
      <c r="E190" s="213" t="s">
        <v>192</v>
      </c>
      <c r="F190" s="472"/>
      <c r="G190" s="471"/>
      <c r="H190" s="88">
        <f t="shared" si="9"/>
        <v>0</v>
      </c>
    </row>
    <row r="191" spans="1:8" s="84" customFormat="1" ht="12.75">
      <c r="A191" s="137"/>
      <c r="B191" s="68" t="s">
        <v>290</v>
      </c>
      <c r="C191" s="92" t="s">
        <v>89</v>
      </c>
      <c r="D191" s="57">
        <v>1</v>
      </c>
      <c r="E191" s="213" t="s">
        <v>192</v>
      </c>
      <c r="F191" s="472"/>
      <c r="G191" s="471"/>
      <c r="H191" s="88">
        <f t="shared" si="9"/>
        <v>0</v>
      </c>
    </row>
    <row r="192" spans="1:8" s="84" customFormat="1" ht="12.75">
      <c r="A192" s="137"/>
      <c r="B192" s="68" t="s">
        <v>291</v>
      </c>
      <c r="C192" s="92" t="s">
        <v>90</v>
      </c>
      <c r="D192" s="57">
        <v>1</v>
      </c>
      <c r="E192" s="213" t="s">
        <v>192</v>
      </c>
      <c r="F192" s="472"/>
      <c r="G192" s="471"/>
      <c r="H192" s="88">
        <f t="shared" si="9"/>
        <v>0</v>
      </c>
    </row>
    <row r="193" spans="1:8" s="84" customFormat="1" ht="12.75">
      <c r="A193" s="137"/>
      <c r="B193" s="68" t="s">
        <v>292</v>
      </c>
      <c r="C193" s="85" t="s">
        <v>91</v>
      </c>
      <c r="D193" s="57"/>
      <c r="E193" s="58"/>
      <c r="F193" s="86"/>
      <c r="G193" s="87"/>
      <c r="H193" s="94"/>
    </row>
    <row r="194" spans="1:8" s="84" customFormat="1" ht="12.75">
      <c r="A194" s="137"/>
      <c r="B194" s="68" t="s">
        <v>293</v>
      </c>
      <c r="C194" s="101" t="s">
        <v>92</v>
      </c>
      <c r="D194" s="57">
        <v>1</v>
      </c>
      <c r="E194" s="58" t="s">
        <v>37</v>
      </c>
      <c r="F194" s="460"/>
      <c r="G194" s="461"/>
      <c r="H194" s="94">
        <f>SUM(F194,G194)*D194</f>
        <v>0</v>
      </c>
    </row>
    <row r="195" spans="1:8" s="84" customFormat="1" ht="12.75">
      <c r="A195" s="137"/>
      <c r="B195" s="68" t="s">
        <v>294</v>
      </c>
      <c r="C195" s="85" t="s">
        <v>93</v>
      </c>
      <c r="D195" s="57"/>
      <c r="E195" s="58"/>
      <c r="F195" s="92"/>
      <c r="G195" s="102"/>
      <c r="H195" s="94"/>
    </row>
    <row r="196" spans="1:8" s="84" customFormat="1" ht="12.75">
      <c r="A196" s="137"/>
      <c r="B196" s="68" t="s">
        <v>295</v>
      </c>
      <c r="C196" s="101" t="s">
        <v>94</v>
      </c>
      <c r="D196" s="57">
        <v>1</v>
      </c>
      <c r="E196" s="58" t="s">
        <v>37</v>
      </c>
      <c r="F196" s="472"/>
      <c r="G196" s="471"/>
      <c r="H196" s="94">
        <f>SUM(F196,G196)*D196</f>
        <v>0</v>
      </c>
    </row>
    <row r="197" spans="1:8" s="84" customFormat="1" ht="12.75">
      <c r="A197" s="138"/>
      <c r="B197" s="99" t="s">
        <v>296</v>
      </c>
      <c r="C197" s="92" t="s">
        <v>95</v>
      </c>
      <c r="D197" s="90"/>
      <c r="E197" s="103"/>
      <c r="F197" s="91"/>
      <c r="G197" s="104"/>
      <c r="H197" s="94"/>
    </row>
    <row r="198" spans="1:8" s="84" customFormat="1" ht="12.75" customHeight="1">
      <c r="A198" s="138"/>
      <c r="B198" s="99" t="s">
        <v>297</v>
      </c>
      <c r="C198" s="105" t="s">
        <v>96</v>
      </c>
      <c r="D198" s="106">
        <v>3</v>
      </c>
      <c r="E198" s="213" t="s">
        <v>192</v>
      </c>
      <c r="F198" s="474"/>
      <c r="G198" s="475"/>
      <c r="H198" s="108">
        <f>SUM(F198,G198)*D198</f>
        <v>0</v>
      </c>
    </row>
    <row r="199" spans="1:8" s="84" customFormat="1" ht="12.75" customHeight="1">
      <c r="A199" s="138"/>
      <c r="B199" s="99" t="s">
        <v>298</v>
      </c>
      <c r="C199" s="101" t="s">
        <v>122</v>
      </c>
      <c r="D199" s="57">
        <v>1</v>
      </c>
      <c r="E199" s="58" t="s">
        <v>37</v>
      </c>
      <c r="F199" s="460"/>
      <c r="G199" s="461"/>
      <c r="H199" s="94">
        <f>SUM(F199,G199)*D199</f>
        <v>0</v>
      </c>
    </row>
    <row r="200" spans="1:9" s="84" customFormat="1" ht="12.75" customHeight="1">
      <c r="A200" s="162"/>
      <c r="B200" s="162"/>
      <c r="C200" s="163" t="s">
        <v>97</v>
      </c>
      <c r="D200" s="164"/>
      <c r="E200" s="165"/>
      <c r="F200" s="166">
        <f>SUMPRODUCT(F142:F199,D142:D199)</f>
        <v>0</v>
      </c>
      <c r="G200" s="166">
        <f>SUMPRODUCT(G142:G199,D142:D199)</f>
        <v>0</v>
      </c>
      <c r="H200" s="167">
        <f>SUM(H142:H199)</f>
        <v>0</v>
      </c>
      <c r="I200" s="76"/>
    </row>
    <row r="201" spans="1:9" s="45" customFormat="1" ht="15" customHeight="1">
      <c r="A201" s="168"/>
      <c r="B201" s="169"/>
      <c r="C201" s="170" t="s">
        <v>182</v>
      </c>
      <c r="D201" s="171"/>
      <c r="E201" s="172"/>
      <c r="F201" s="173">
        <f>SUMPRODUCT(D15:D199,F15:F199)</f>
        <v>0</v>
      </c>
      <c r="G201" s="174">
        <f>SUMPRODUCT(D15:D199,G15:G199)</f>
        <v>0</v>
      </c>
      <c r="H201" s="175">
        <f>SUM(H138,H200)</f>
        <v>0</v>
      </c>
      <c r="I201" s="76"/>
    </row>
    <row r="202" spans="1:8" s="123" customFormat="1" ht="12.75">
      <c r="A202" s="273"/>
      <c r="B202" s="274" t="s">
        <v>100</v>
      </c>
      <c r="C202" s="275" t="s">
        <v>389</v>
      </c>
      <c r="D202" s="276"/>
      <c r="E202" s="277"/>
      <c r="F202" s="278"/>
      <c r="G202" s="278"/>
      <c r="H202" s="279"/>
    </row>
    <row r="203" spans="1:8" s="193" customFormat="1" ht="12.75">
      <c r="A203" s="280"/>
      <c r="B203" s="281">
        <v>1</v>
      </c>
      <c r="C203" s="282" t="s">
        <v>390</v>
      </c>
      <c r="D203" s="283"/>
      <c r="E203" s="284"/>
      <c r="F203" s="285"/>
      <c r="G203" s="285"/>
      <c r="H203" s="286"/>
    </row>
    <row r="204" spans="1:8" s="123" customFormat="1" ht="12.75">
      <c r="A204" s="287"/>
      <c r="B204" s="288" t="s">
        <v>14</v>
      </c>
      <c r="C204" s="289" t="s">
        <v>391</v>
      </c>
      <c r="D204" s="290">
        <v>1.5</v>
      </c>
      <c r="E204" s="291" t="s">
        <v>392</v>
      </c>
      <c r="F204" s="476"/>
      <c r="G204" s="460"/>
      <c r="H204" s="293">
        <f aca="true" t="shared" si="10" ref="H204:H213">(F204+G204)*D204</f>
        <v>0</v>
      </c>
    </row>
    <row r="205" spans="1:8" s="123" customFormat="1" ht="12.75">
      <c r="A205" s="287"/>
      <c r="B205" s="288" t="s">
        <v>18</v>
      </c>
      <c r="C205" s="289" t="s">
        <v>393</v>
      </c>
      <c r="D205" s="290">
        <v>13</v>
      </c>
      <c r="E205" s="291" t="s">
        <v>392</v>
      </c>
      <c r="F205" s="476"/>
      <c r="G205" s="460"/>
      <c r="H205" s="293">
        <f t="shared" si="10"/>
        <v>0</v>
      </c>
    </row>
    <row r="206" spans="1:8" s="123" customFormat="1" ht="12.75">
      <c r="A206" s="287"/>
      <c r="B206" s="288" t="s">
        <v>20</v>
      </c>
      <c r="C206" s="289" t="s">
        <v>394</v>
      </c>
      <c r="D206" s="290">
        <v>1.5</v>
      </c>
      <c r="E206" s="291" t="s">
        <v>392</v>
      </c>
      <c r="F206" s="476"/>
      <c r="G206" s="460"/>
      <c r="H206" s="293">
        <f t="shared" si="10"/>
        <v>0</v>
      </c>
    </row>
    <row r="207" spans="1:8" s="194" customFormat="1" ht="12.75">
      <c r="A207" s="287"/>
      <c r="B207" s="288" t="s">
        <v>21</v>
      </c>
      <c r="C207" s="289" t="s">
        <v>395</v>
      </c>
      <c r="D207" s="290">
        <v>9</v>
      </c>
      <c r="E207" s="291" t="s">
        <v>392</v>
      </c>
      <c r="F207" s="476"/>
      <c r="G207" s="460"/>
      <c r="H207" s="293">
        <f t="shared" si="10"/>
        <v>0</v>
      </c>
    </row>
    <row r="208" spans="1:8" s="123" customFormat="1" ht="12.75">
      <c r="A208" s="287"/>
      <c r="B208" s="288" t="s">
        <v>22</v>
      </c>
      <c r="C208" s="289" t="s">
        <v>396</v>
      </c>
      <c r="D208" s="290">
        <v>12</v>
      </c>
      <c r="E208" s="291" t="s">
        <v>19</v>
      </c>
      <c r="F208" s="476"/>
      <c r="G208" s="460"/>
      <c r="H208" s="293">
        <f t="shared" si="10"/>
        <v>0</v>
      </c>
    </row>
    <row r="209" spans="1:8" s="123" customFormat="1" ht="12.75">
      <c r="A209" s="287"/>
      <c r="B209" s="288" t="s">
        <v>104</v>
      </c>
      <c r="C209" s="289" t="s">
        <v>397</v>
      </c>
      <c r="D209" s="290">
        <v>45</v>
      </c>
      <c r="E209" s="291" t="s">
        <v>19</v>
      </c>
      <c r="F209" s="476"/>
      <c r="G209" s="460"/>
      <c r="H209" s="293">
        <f t="shared" si="10"/>
        <v>0</v>
      </c>
    </row>
    <row r="210" spans="1:8" s="123" customFormat="1" ht="12.75">
      <c r="A210" s="287"/>
      <c r="B210" s="288" t="s">
        <v>131</v>
      </c>
      <c r="C210" s="289" t="s">
        <v>398</v>
      </c>
      <c r="D210" s="290">
        <v>5</v>
      </c>
      <c r="E210" s="291" t="s">
        <v>19</v>
      </c>
      <c r="F210" s="476"/>
      <c r="G210" s="460"/>
      <c r="H210" s="293">
        <f>(F210+G210)*D210</f>
        <v>0</v>
      </c>
    </row>
    <row r="211" spans="1:8" s="123" customFormat="1" ht="12.75">
      <c r="A211" s="287"/>
      <c r="B211" s="288" t="s">
        <v>159</v>
      </c>
      <c r="C211" s="289" t="s">
        <v>399</v>
      </c>
      <c r="D211" s="290">
        <v>40</v>
      </c>
      <c r="E211" s="291" t="s">
        <v>19</v>
      </c>
      <c r="F211" s="476"/>
      <c r="G211" s="460"/>
      <c r="H211" s="293">
        <f t="shared" si="10"/>
        <v>0</v>
      </c>
    </row>
    <row r="212" spans="1:8" s="123" customFormat="1" ht="12.75">
      <c r="A212" s="287"/>
      <c r="B212" s="288" t="s">
        <v>383</v>
      </c>
      <c r="C212" s="289" t="s">
        <v>400</v>
      </c>
      <c r="D212" s="290">
        <v>1</v>
      </c>
      <c r="E212" s="291" t="s">
        <v>32</v>
      </c>
      <c r="F212" s="476"/>
      <c r="G212" s="460"/>
      <c r="H212" s="293">
        <f t="shared" si="10"/>
        <v>0</v>
      </c>
    </row>
    <row r="213" spans="1:8" s="123" customFormat="1" ht="12.75">
      <c r="A213" s="287"/>
      <c r="B213" s="288" t="s">
        <v>672</v>
      </c>
      <c r="C213" s="289" t="s">
        <v>401</v>
      </c>
      <c r="D213" s="290">
        <v>2</v>
      </c>
      <c r="E213" s="291" t="s">
        <v>402</v>
      </c>
      <c r="F213" s="476"/>
      <c r="G213" s="460"/>
      <c r="H213" s="293">
        <f t="shared" si="10"/>
        <v>0</v>
      </c>
    </row>
    <row r="214" spans="1:8" s="123" customFormat="1" ht="12.75">
      <c r="A214" s="287"/>
      <c r="B214" s="288" t="s">
        <v>673</v>
      </c>
      <c r="C214" s="289" t="s">
        <v>403</v>
      </c>
      <c r="D214" s="290">
        <v>10</v>
      </c>
      <c r="E214" s="291" t="s">
        <v>19</v>
      </c>
      <c r="F214" s="476"/>
      <c r="G214" s="460"/>
      <c r="H214" s="293">
        <f>(F214+G214)*D214</f>
        <v>0</v>
      </c>
    </row>
    <row r="215" spans="1:8" s="123" customFormat="1" ht="25.5">
      <c r="A215" s="287"/>
      <c r="B215" s="288" t="s">
        <v>674</v>
      </c>
      <c r="C215" s="289" t="s">
        <v>404</v>
      </c>
      <c r="D215" s="290">
        <v>1</v>
      </c>
      <c r="E215" s="291" t="s">
        <v>386</v>
      </c>
      <c r="F215" s="476"/>
      <c r="G215" s="460"/>
      <c r="H215" s="293">
        <f>(F215+G215)*D215</f>
        <v>0</v>
      </c>
    </row>
    <row r="216" spans="1:8" s="123" customFormat="1" ht="12.75">
      <c r="A216" s="287"/>
      <c r="B216" s="288" t="s">
        <v>675</v>
      </c>
      <c r="C216" s="289" t="s">
        <v>405</v>
      </c>
      <c r="D216" s="290">
        <v>100</v>
      </c>
      <c r="E216" s="291" t="s">
        <v>19</v>
      </c>
      <c r="F216" s="476"/>
      <c r="G216" s="460"/>
      <c r="H216" s="293">
        <f>(F216+G216)*D216</f>
        <v>0</v>
      </c>
    </row>
    <row r="217" spans="1:8" s="123" customFormat="1" ht="25.5">
      <c r="A217" s="287"/>
      <c r="B217" s="288" t="s">
        <v>676</v>
      </c>
      <c r="C217" s="289" t="s">
        <v>406</v>
      </c>
      <c r="D217" s="290">
        <v>1</v>
      </c>
      <c r="E217" s="291" t="s">
        <v>386</v>
      </c>
      <c r="F217" s="476"/>
      <c r="G217" s="460"/>
      <c r="H217" s="293">
        <f>(F217+G217)*D217</f>
        <v>0</v>
      </c>
    </row>
    <row r="218" spans="1:8" s="193" customFormat="1" ht="12.75">
      <c r="A218" s="280"/>
      <c r="B218" s="281">
        <v>2</v>
      </c>
      <c r="C218" s="282" t="s">
        <v>407</v>
      </c>
      <c r="D218" s="283"/>
      <c r="E218" s="284"/>
      <c r="F218" s="285"/>
      <c r="G218" s="285"/>
      <c r="H218" s="286"/>
    </row>
    <row r="219" spans="1:8" s="123" customFormat="1" ht="12.75">
      <c r="A219" s="287"/>
      <c r="B219" s="288" t="s">
        <v>23</v>
      </c>
      <c r="C219" s="289" t="s">
        <v>408</v>
      </c>
      <c r="D219" s="290">
        <v>75</v>
      </c>
      <c r="E219" s="291" t="s">
        <v>392</v>
      </c>
      <c r="F219" s="476"/>
      <c r="G219" s="460"/>
      <c r="H219" s="293">
        <f aca="true" t="shared" si="11" ref="H219:H228">(F219+G219)*D219</f>
        <v>0</v>
      </c>
    </row>
    <row r="220" spans="1:8" s="123" customFormat="1" ht="12.75">
      <c r="A220" s="287"/>
      <c r="B220" s="288" t="s">
        <v>677</v>
      </c>
      <c r="C220" s="289" t="s">
        <v>409</v>
      </c>
      <c r="D220" s="290">
        <v>10</v>
      </c>
      <c r="E220" s="291" t="s">
        <v>19</v>
      </c>
      <c r="F220" s="476"/>
      <c r="G220" s="460"/>
      <c r="H220" s="293">
        <f t="shared" si="11"/>
        <v>0</v>
      </c>
    </row>
    <row r="221" spans="1:8" s="123" customFormat="1" ht="12.75">
      <c r="A221" s="287"/>
      <c r="B221" s="288" t="s">
        <v>678</v>
      </c>
      <c r="C221" s="289" t="s">
        <v>410</v>
      </c>
      <c r="D221" s="290">
        <v>5</v>
      </c>
      <c r="E221" s="291" t="s">
        <v>19</v>
      </c>
      <c r="F221" s="476"/>
      <c r="G221" s="460"/>
      <c r="H221" s="293">
        <f t="shared" si="11"/>
        <v>0</v>
      </c>
    </row>
    <row r="222" spans="1:8" s="123" customFormat="1" ht="12.75">
      <c r="A222" s="287"/>
      <c r="B222" s="288" t="s">
        <v>679</v>
      </c>
      <c r="C222" s="289" t="s">
        <v>411</v>
      </c>
      <c r="D222" s="290">
        <v>4</v>
      </c>
      <c r="E222" s="291" t="s">
        <v>388</v>
      </c>
      <c r="F222" s="476"/>
      <c r="G222" s="460"/>
      <c r="H222" s="293">
        <f t="shared" si="11"/>
        <v>0</v>
      </c>
    </row>
    <row r="223" spans="1:8" s="123" customFormat="1" ht="12.75">
      <c r="A223" s="287"/>
      <c r="B223" s="288" t="s">
        <v>680</v>
      </c>
      <c r="C223" s="289" t="s">
        <v>412</v>
      </c>
      <c r="D223" s="290">
        <v>5</v>
      </c>
      <c r="E223" s="291" t="s">
        <v>388</v>
      </c>
      <c r="F223" s="476"/>
      <c r="G223" s="460"/>
      <c r="H223" s="293">
        <f t="shared" si="11"/>
        <v>0</v>
      </c>
    </row>
    <row r="224" spans="1:8" s="123" customFormat="1" ht="12.75">
      <c r="A224" s="287"/>
      <c r="B224" s="288" t="s">
        <v>681</v>
      </c>
      <c r="C224" s="289" t="s">
        <v>413</v>
      </c>
      <c r="D224" s="290">
        <v>3</v>
      </c>
      <c r="E224" s="291" t="s">
        <v>388</v>
      </c>
      <c r="F224" s="476"/>
      <c r="G224" s="460"/>
      <c r="H224" s="293">
        <f t="shared" si="11"/>
        <v>0</v>
      </c>
    </row>
    <row r="225" spans="1:8" s="123" customFormat="1" ht="25.5">
      <c r="A225" s="287"/>
      <c r="B225" s="288" t="s">
        <v>682</v>
      </c>
      <c r="C225" s="289" t="s">
        <v>414</v>
      </c>
      <c r="D225" s="290">
        <v>1</v>
      </c>
      <c r="E225" s="291" t="s">
        <v>388</v>
      </c>
      <c r="F225" s="476"/>
      <c r="G225" s="460"/>
      <c r="H225" s="293">
        <f t="shared" si="11"/>
        <v>0</v>
      </c>
    </row>
    <row r="226" spans="1:8" s="123" customFormat="1" ht="25.5">
      <c r="A226" s="287"/>
      <c r="B226" s="288" t="s">
        <v>683</v>
      </c>
      <c r="C226" s="289" t="s">
        <v>415</v>
      </c>
      <c r="D226" s="290">
        <v>9</v>
      </c>
      <c r="E226" s="291" t="s">
        <v>388</v>
      </c>
      <c r="F226" s="476"/>
      <c r="G226" s="460"/>
      <c r="H226" s="293">
        <f t="shared" si="11"/>
        <v>0</v>
      </c>
    </row>
    <row r="227" spans="1:8" s="123" customFormat="1" ht="25.5">
      <c r="A227" s="287"/>
      <c r="B227" s="288" t="s">
        <v>684</v>
      </c>
      <c r="C227" s="289" t="s">
        <v>416</v>
      </c>
      <c r="D227" s="290">
        <v>1</v>
      </c>
      <c r="E227" s="291" t="s">
        <v>388</v>
      </c>
      <c r="F227" s="476"/>
      <c r="G227" s="460"/>
      <c r="H227" s="293">
        <f t="shared" si="11"/>
        <v>0</v>
      </c>
    </row>
    <row r="228" spans="1:8" s="123" customFormat="1" ht="25.5">
      <c r="A228" s="287"/>
      <c r="B228" s="288" t="s">
        <v>685</v>
      </c>
      <c r="C228" s="289" t="s">
        <v>417</v>
      </c>
      <c r="D228" s="290">
        <v>1</v>
      </c>
      <c r="E228" s="291" t="s">
        <v>386</v>
      </c>
      <c r="F228" s="476"/>
      <c r="G228" s="460"/>
      <c r="H228" s="293">
        <f t="shared" si="11"/>
        <v>0</v>
      </c>
    </row>
    <row r="229" spans="1:8" s="193" customFormat="1" ht="12.75">
      <c r="A229" s="280"/>
      <c r="B229" s="281">
        <v>3</v>
      </c>
      <c r="C229" s="282" t="s">
        <v>418</v>
      </c>
      <c r="D229" s="283"/>
      <c r="E229" s="284"/>
      <c r="F229" s="477"/>
      <c r="G229" s="477"/>
      <c r="H229" s="286"/>
    </row>
    <row r="230" spans="1:8" s="123" customFormat="1" ht="38.25">
      <c r="A230" s="287"/>
      <c r="B230" s="288" t="s">
        <v>107</v>
      </c>
      <c r="C230" s="289" t="s">
        <v>419</v>
      </c>
      <c r="D230" s="290">
        <v>1</v>
      </c>
      <c r="E230" s="291" t="s">
        <v>420</v>
      </c>
      <c r="F230" s="476"/>
      <c r="G230" s="460"/>
      <c r="H230" s="293">
        <f>(F230+G230)*D230</f>
        <v>0</v>
      </c>
    </row>
    <row r="231" spans="1:8" s="123" customFormat="1" ht="38.25">
      <c r="A231" s="287"/>
      <c r="B231" s="288" t="s">
        <v>460</v>
      </c>
      <c r="C231" s="289" t="s">
        <v>421</v>
      </c>
      <c r="D231" s="290">
        <v>2</v>
      </c>
      <c r="E231" s="291" t="s">
        <v>420</v>
      </c>
      <c r="F231" s="476"/>
      <c r="G231" s="460"/>
      <c r="H231" s="293">
        <f>(F231+G231)*D231</f>
        <v>0</v>
      </c>
    </row>
    <row r="232" spans="1:8" s="123" customFormat="1" ht="38.25">
      <c r="A232" s="287"/>
      <c r="B232" s="288" t="s">
        <v>462</v>
      </c>
      <c r="C232" s="289" t="s">
        <v>422</v>
      </c>
      <c r="D232" s="290">
        <v>4</v>
      </c>
      <c r="E232" s="291" t="s">
        <v>420</v>
      </c>
      <c r="F232" s="476"/>
      <c r="G232" s="460"/>
      <c r="H232" s="293">
        <f aca="true" t="shared" si="12" ref="H232:H240">(F232+G232)*D232</f>
        <v>0</v>
      </c>
    </row>
    <row r="233" spans="1:8" s="123" customFormat="1" ht="38.25">
      <c r="A233" s="287"/>
      <c r="B233" s="288" t="s">
        <v>464</v>
      </c>
      <c r="C233" s="289" t="s">
        <v>423</v>
      </c>
      <c r="D233" s="290">
        <v>1</v>
      </c>
      <c r="E233" s="291" t="s">
        <v>420</v>
      </c>
      <c r="F233" s="476"/>
      <c r="G233" s="460"/>
      <c r="H233" s="293">
        <f>(F233+G233)*D233</f>
        <v>0</v>
      </c>
    </row>
    <row r="234" spans="1:8" s="123" customFormat="1" ht="38.25">
      <c r="A234" s="287"/>
      <c r="B234" s="288" t="s">
        <v>465</v>
      </c>
      <c r="C234" s="289" t="s">
        <v>424</v>
      </c>
      <c r="D234" s="290">
        <v>1</v>
      </c>
      <c r="E234" s="291" t="s">
        <v>388</v>
      </c>
      <c r="F234" s="476"/>
      <c r="G234" s="460"/>
      <c r="H234" s="293">
        <f>(F234+G234)*D234</f>
        <v>0</v>
      </c>
    </row>
    <row r="235" spans="1:8" s="123" customFormat="1" ht="25.5">
      <c r="A235" s="287"/>
      <c r="B235" s="288" t="s">
        <v>466</v>
      </c>
      <c r="C235" s="289" t="s">
        <v>425</v>
      </c>
      <c r="D235" s="290">
        <v>1</v>
      </c>
      <c r="E235" s="291" t="s">
        <v>388</v>
      </c>
      <c r="F235" s="476"/>
      <c r="G235" s="460"/>
      <c r="H235" s="293">
        <f t="shared" si="12"/>
        <v>0</v>
      </c>
    </row>
    <row r="236" spans="1:8" s="123" customFormat="1" ht="25.5">
      <c r="A236" s="287"/>
      <c r="B236" s="288" t="s">
        <v>468</v>
      </c>
      <c r="C236" s="289" t="s">
        <v>426</v>
      </c>
      <c r="D236" s="290">
        <v>3</v>
      </c>
      <c r="E236" s="291" t="s">
        <v>388</v>
      </c>
      <c r="F236" s="476"/>
      <c r="G236" s="460"/>
      <c r="H236" s="293">
        <f>(F236+G236)*D236</f>
        <v>0</v>
      </c>
    </row>
    <row r="237" spans="1:8" s="123" customFormat="1" ht="12.75">
      <c r="A237" s="287"/>
      <c r="B237" s="288" t="s">
        <v>473</v>
      </c>
      <c r="C237" s="289" t="s">
        <v>427</v>
      </c>
      <c r="D237" s="290">
        <v>8</v>
      </c>
      <c r="E237" s="291" t="s">
        <v>428</v>
      </c>
      <c r="F237" s="476"/>
      <c r="G237" s="460"/>
      <c r="H237" s="293">
        <f>(F237+G237)*D237</f>
        <v>0</v>
      </c>
    </row>
    <row r="238" spans="1:8" s="123" customFormat="1" ht="25.5">
      <c r="A238" s="287"/>
      <c r="B238" s="288" t="s">
        <v>477</v>
      </c>
      <c r="C238" s="289" t="s">
        <v>404</v>
      </c>
      <c r="D238" s="290">
        <v>1</v>
      </c>
      <c r="E238" s="291" t="s">
        <v>386</v>
      </c>
      <c r="F238" s="476"/>
      <c r="G238" s="460"/>
      <c r="H238" s="293">
        <f t="shared" si="12"/>
        <v>0</v>
      </c>
    </row>
    <row r="239" spans="1:8" s="123" customFormat="1" ht="25.5">
      <c r="A239" s="287"/>
      <c r="B239" s="288" t="s">
        <v>480</v>
      </c>
      <c r="C239" s="289" t="s">
        <v>429</v>
      </c>
      <c r="D239" s="290">
        <v>6</v>
      </c>
      <c r="E239" s="291" t="s">
        <v>388</v>
      </c>
      <c r="F239" s="476"/>
      <c r="G239" s="460"/>
      <c r="H239" s="294">
        <f t="shared" si="12"/>
        <v>0</v>
      </c>
    </row>
    <row r="240" spans="1:8" s="123" customFormat="1" ht="30" customHeight="1">
      <c r="A240" s="287"/>
      <c r="B240" s="288" t="s">
        <v>663</v>
      </c>
      <c r="C240" s="289" t="s">
        <v>430</v>
      </c>
      <c r="D240" s="290">
        <v>1</v>
      </c>
      <c r="E240" s="291" t="s">
        <v>388</v>
      </c>
      <c r="F240" s="476"/>
      <c r="G240" s="460"/>
      <c r="H240" s="295">
        <f t="shared" si="12"/>
        <v>0</v>
      </c>
    </row>
    <row r="241" spans="1:12" s="195" customFormat="1" ht="25.5">
      <c r="A241" s="134"/>
      <c r="B241" s="288" t="s">
        <v>482</v>
      </c>
      <c r="C241" s="185" t="s">
        <v>382</v>
      </c>
      <c r="D241" s="41">
        <v>1</v>
      </c>
      <c r="E241" s="213" t="s">
        <v>192</v>
      </c>
      <c r="F241" s="460"/>
      <c r="G241" s="461"/>
      <c r="H241" s="65">
        <f>SUM(F241,G241)*D241</f>
        <v>0</v>
      </c>
      <c r="I241" s="20"/>
      <c r="J241" s="11"/>
      <c r="K241" s="11"/>
      <c r="L241" s="11"/>
    </row>
    <row r="242" spans="1:12" s="195" customFormat="1" ht="12.75">
      <c r="A242" s="134"/>
      <c r="B242" s="288" t="s">
        <v>484</v>
      </c>
      <c r="C242" s="185" t="s">
        <v>381</v>
      </c>
      <c r="D242" s="57">
        <v>1</v>
      </c>
      <c r="E242" s="213" t="s">
        <v>192</v>
      </c>
      <c r="F242" s="472"/>
      <c r="G242" s="471"/>
      <c r="H242" s="88">
        <f>SUM(F242,G242)*D242</f>
        <v>0</v>
      </c>
      <c r="I242" s="11"/>
      <c r="J242" s="11"/>
      <c r="K242" s="11"/>
      <c r="L242" s="11"/>
    </row>
    <row r="243" spans="1:9" s="123" customFormat="1" ht="12.75">
      <c r="A243" s="296"/>
      <c r="B243" s="297"/>
      <c r="C243" s="298" t="s">
        <v>431</v>
      </c>
      <c r="D243" s="299"/>
      <c r="E243" s="300"/>
      <c r="F243" s="301">
        <f>SUMPRODUCT(D203:D242,F203:F242)</f>
        <v>0</v>
      </c>
      <c r="G243" s="301">
        <f>SUMPRODUCT(D203:D242,G203:G242)</f>
        <v>0</v>
      </c>
      <c r="H243" s="302">
        <f>SUM(H203:H242)</f>
        <v>0</v>
      </c>
      <c r="I243" s="196"/>
    </row>
    <row r="244" spans="1:12" s="195" customFormat="1" ht="12.75">
      <c r="A244" s="115"/>
      <c r="B244" s="116" t="s">
        <v>25</v>
      </c>
      <c r="C244" s="117" t="s">
        <v>27</v>
      </c>
      <c r="D244" s="118"/>
      <c r="E244" s="119"/>
      <c r="F244" s="120"/>
      <c r="G244" s="120"/>
      <c r="H244" s="121"/>
      <c r="I244" s="11"/>
      <c r="J244" s="11"/>
      <c r="K244" s="11"/>
      <c r="L244" s="11"/>
    </row>
    <row r="245" spans="1:8" s="45" customFormat="1" ht="12.75">
      <c r="A245" s="142"/>
      <c r="B245" s="303">
        <v>1</v>
      </c>
      <c r="C245" s="304" t="s">
        <v>458</v>
      </c>
      <c r="D245" s="305"/>
      <c r="E245" s="306"/>
      <c r="F245" s="93"/>
      <c r="G245" s="307"/>
      <c r="H245" s="308"/>
    </row>
    <row r="246" spans="1:8" s="45" customFormat="1" ht="12.75">
      <c r="A246" s="309"/>
      <c r="B246" s="136" t="s">
        <v>14</v>
      </c>
      <c r="C246" s="310" t="s">
        <v>459</v>
      </c>
      <c r="D246" s="311">
        <v>12</v>
      </c>
      <c r="E246" s="312" t="s">
        <v>19</v>
      </c>
      <c r="F246" s="201"/>
      <c r="G246" s="478"/>
      <c r="H246" s="94">
        <f>SUM(F246,G246)*D246</f>
        <v>0</v>
      </c>
    </row>
    <row r="247" spans="1:8" s="45" customFormat="1" ht="12.75">
      <c r="A247" s="309"/>
      <c r="B247" s="136" t="s">
        <v>18</v>
      </c>
      <c r="C247" s="310" t="s">
        <v>461</v>
      </c>
      <c r="D247" s="311">
        <v>2</v>
      </c>
      <c r="E247" s="313" t="s">
        <v>17</v>
      </c>
      <c r="F247" s="201"/>
      <c r="G247" s="478"/>
      <c r="H247" s="94">
        <f aca="true" t="shared" si="13" ref="H247:H311">SUM(F247,G247)*D247</f>
        <v>0</v>
      </c>
    </row>
    <row r="248" spans="1:8" s="45" customFormat="1" ht="12.75">
      <c r="A248" s="309"/>
      <c r="B248" s="136" t="s">
        <v>20</v>
      </c>
      <c r="C248" s="52" t="s">
        <v>463</v>
      </c>
      <c r="D248" s="305">
        <v>6</v>
      </c>
      <c r="E248" s="306" t="s">
        <v>17</v>
      </c>
      <c r="F248" s="201"/>
      <c r="G248" s="478"/>
      <c r="H248" s="94">
        <f t="shared" si="13"/>
        <v>0</v>
      </c>
    </row>
    <row r="249" spans="1:10" s="45" customFormat="1" ht="51">
      <c r="A249" s="141"/>
      <c r="B249" s="136" t="s">
        <v>21</v>
      </c>
      <c r="C249" s="52" t="s">
        <v>650</v>
      </c>
      <c r="D249" s="314">
        <v>1</v>
      </c>
      <c r="E249" s="315" t="s">
        <v>17</v>
      </c>
      <c r="F249" s="198"/>
      <c r="G249" s="198"/>
      <c r="H249" s="44">
        <f t="shared" si="13"/>
        <v>0</v>
      </c>
      <c r="I249" s="316"/>
      <c r="J249" s="316"/>
    </row>
    <row r="250" spans="1:10" s="45" customFormat="1" ht="51">
      <c r="A250" s="141"/>
      <c r="B250" s="136" t="s">
        <v>22</v>
      </c>
      <c r="C250" s="52" t="s">
        <v>649</v>
      </c>
      <c r="D250" s="314">
        <v>1</v>
      </c>
      <c r="E250" s="315" t="s">
        <v>17</v>
      </c>
      <c r="F250" s="198"/>
      <c r="G250" s="198"/>
      <c r="H250" s="44">
        <f t="shared" si="13"/>
        <v>0</v>
      </c>
      <c r="I250" s="316"/>
      <c r="J250" s="316"/>
    </row>
    <row r="251" spans="1:10" s="45" customFormat="1" ht="51">
      <c r="A251" s="141"/>
      <c r="B251" s="136" t="s">
        <v>104</v>
      </c>
      <c r="C251" s="52" t="s">
        <v>467</v>
      </c>
      <c r="D251" s="314">
        <v>1</v>
      </c>
      <c r="E251" s="315" t="s">
        <v>17</v>
      </c>
      <c r="F251" s="198"/>
      <c r="G251" s="198"/>
      <c r="H251" s="44">
        <f t="shared" si="13"/>
        <v>0</v>
      </c>
      <c r="I251" s="316"/>
      <c r="J251" s="316"/>
    </row>
    <row r="252" spans="1:8" s="318" customFormat="1" ht="12.75">
      <c r="A252" s="122"/>
      <c r="B252" s="136" t="s">
        <v>131</v>
      </c>
      <c r="C252" s="52" t="s">
        <v>469</v>
      </c>
      <c r="D252" s="305"/>
      <c r="E252" s="306" t="s">
        <v>11</v>
      </c>
      <c r="F252" s="201"/>
      <c r="G252" s="479"/>
      <c r="H252" s="317"/>
    </row>
    <row r="253" spans="1:8" s="236" customFormat="1" ht="12.75">
      <c r="A253" s="122"/>
      <c r="B253" s="319" t="s">
        <v>686</v>
      </c>
      <c r="C253" s="52" t="s">
        <v>470</v>
      </c>
      <c r="D253" s="305">
        <v>12</v>
      </c>
      <c r="E253" s="306" t="s">
        <v>17</v>
      </c>
      <c r="F253" s="201"/>
      <c r="G253" s="478"/>
      <c r="H253" s="44">
        <f t="shared" si="13"/>
        <v>0</v>
      </c>
    </row>
    <row r="254" spans="1:8" s="236" customFormat="1" ht="15.75" customHeight="1">
      <c r="A254" s="122"/>
      <c r="B254" s="319" t="s">
        <v>687</v>
      </c>
      <c r="C254" s="52" t="s">
        <v>471</v>
      </c>
      <c r="D254" s="320">
        <v>8</v>
      </c>
      <c r="E254" s="321" t="s">
        <v>17</v>
      </c>
      <c r="F254" s="198"/>
      <c r="G254" s="198"/>
      <c r="H254" s="44">
        <f t="shared" si="13"/>
        <v>0</v>
      </c>
    </row>
    <row r="255" spans="1:8" s="236" customFormat="1" ht="12.75">
      <c r="A255" s="122"/>
      <c r="B255" s="319" t="s">
        <v>688</v>
      </c>
      <c r="C255" s="52" t="s">
        <v>472</v>
      </c>
      <c r="D255" s="305">
        <v>10</v>
      </c>
      <c r="E255" s="306" t="s">
        <v>17</v>
      </c>
      <c r="F255" s="201"/>
      <c r="G255" s="478"/>
      <c r="H255" s="44">
        <f t="shared" si="13"/>
        <v>0</v>
      </c>
    </row>
    <row r="256" spans="1:8" s="236" customFormat="1" ht="14.25" customHeight="1">
      <c r="A256" s="122"/>
      <c r="B256" s="319" t="s">
        <v>159</v>
      </c>
      <c r="C256" s="52" t="s">
        <v>474</v>
      </c>
      <c r="D256" s="305"/>
      <c r="E256" s="306" t="s">
        <v>11</v>
      </c>
      <c r="F256" s="93"/>
      <c r="G256" s="307"/>
      <c r="H256" s="44"/>
    </row>
    <row r="257" spans="1:8" s="236" customFormat="1" ht="15" customHeight="1">
      <c r="A257" s="122"/>
      <c r="B257" s="319" t="s">
        <v>689</v>
      </c>
      <c r="C257" s="52" t="s">
        <v>475</v>
      </c>
      <c r="D257" s="305">
        <v>1</v>
      </c>
      <c r="E257" s="306" t="s">
        <v>17</v>
      </c>
      <c r="F257" s="201"/>
      <c r="G257" s="198"/>
      <c r="H257" s="44">
        <f t="shared" si="13"/>
        <v>0</v>
      </c>
    </row>
    <row r="258" spans="1:8" s="236" customFormat="1" ht="12.75" customHeight="1">
      <c r="A258" s="122"/>
      <c r="B258" s="319" t="s">
        <v>690</v>
      </c>
      <c r="C258" s="322" t="s">
        <v>651</v>
      </c>
      <c r="D258" s="323">
        <v>3</v>
      </c>
      <c r="E258" s="324" t="s">
        <v>17</v>
      </c>
      <c r="F258" s="201"/>
      <c r="G258" s="198"/>
      <c r="H258" s="44">
        <f t="shared" si="13"/>
        <v>0</v>
      </c>
    </row>
    <row r="259" spans="1:8" s="236" customFormat="1" ht="14.25" customHeight="1">
      <c r="A259" s="122"/>
      <c r="B259" s="319" t="s">
        <v>691</v>
      </c>
      <c r="C259" s="52" t="s">
        <v>476</v>
      </c>
      <c r="D259" s="305">
        <v>1</v>
      </c>
      <c r="E259" s="306" t="s">
        <v>17</v>
      </c>
      <c r="F259" s="201"/>
      <c r="G259" s="198"/>
      <c r="H259" s="44">
        <f t="shared" si="13"/>
        <v>0</v>
      </c>
    </row>
    <row r="260" spans="1:8" s="236" customFormat="1" ht="15" customHeight="1">
      <c r="A260" s="122"/>
      <c r="B260" s="319" t="s">
        <v>383</v>
      </c>
      <c r="C260" s="85" t="s">
        <v>478</v>
      </c>
      <c r="D260" s="305"/>
      <c r="E260" s="306" t="s">
        <v>11</v>
      </c>
      <c r="F260" s="93"/>
      <c r="G260" s="307"/>
      <c r="H260" s="44"/>
    </row>
    <row r="261" spans="1:8" s="236" customFormat="1" ht="15" customHeight="1">
      <c r="A261" s="122"/>
      <c r="B261" s="319" t="s">
        <v>692</v>
      </c>
      <c r="C261" s="85" t="s">
        <v>652</v>
      </c>
      <c r="D261" s="305">
        <v>1</v>
      </c>
      <c r="E261" s="306" t="s">
        <v>17</v>
      </c>
      <c r="F261" s="478"/>
      <c r="G261" s="478"/>
      <c r="H261" s="44">
        <f t="shared" si="13"/>
        <v>0</v>
      </c>
    </row>
    <row r="262" spans="1:8" s="236" customFormat="1" ht="15" customHeight="1">
      <c r="A262" s="122"/>
      <c r="B262" s="319" t="s">
        <v>693</v>
      </c>
      <c r="C262" s="85" t="s">
        <v>479</v>
      </c>
      <c r="D262" s="305">
        <v>1</v>
      </c>
      <c r="E262" s="306" t="s">
        <v>17</v>
      </c>
      <c r="F262" s="478"/>
      <c r="G262" s="478"/>
      <c r="H262" s="44">
        <f t="shared" si="13"/>
        <v>0</v>
      </c>
    </row>
    <row r="263" spans="1:8" s="236" customFormat="1" ht="12.75" customHeight="1">
      <c r="A263" s="122"/>
      <c r="B263" s="319" t="s">
        <v>694</v>
      </c>
      <c r="C263" s="322" t="s">
        <v>651</v>
      </c>
      <c r="D263" s="323">
        <v>1</v>
      </c>
      <c r="E263" s="324" t="s">
        <v>17</v>
      </c>
      <c r="F263" s="480"/>
      <c r="G263" s="480"/>
      <c r="H263" s="44">
        <f t="shared" si="13"/>
        <v>0</v>
      </c>
    </row>
    <row r="264" spans="1:8" s="236" customFormat="1" ht="14.25" customHeight="1">
      <c r="A264" s="122"/>
      <c r="B264" s="319" t="s">
        <v>695</v>
      </c>
      <c r="C264" s="52" t="s">
        <v>476</v>
      </c>
      <c r="D264" s="305">
        <v>1</v>
      </c>
      <c r="E264" s="306" t="s">
        <v>17</v>
      </c>
      <c r="F264" s="478"/>
      <c r="G264" s="478"/>
      <c r="H264" s="44">
        <f t="shared" si="13"/>
        <v>0</v>
      </c>
    </row>
    <row r="265" spans="1:8" s="236" customFormat="1" ht="15" customHeight="1">
      <c r="A265" s="122"/>
      <c r="B265" s="325" t="s">
        <v>672</v>
      </c>
      <c r="C265" s="85" t="s">
        <v>481</v>
      </c>
      <c r="D265" s="271">
        <v>1</v>
      </c>
      <c r="E265" s="215" t="s">
        <v>17</v>
      </c>
      <c r="F265" s="198"/>
      <c r="G265" s="198"/>
      <c r="H265" s="44">
        <f t="shared" si="13"/>
        <v>0</v>
      </c>
    </row>
    <row r="266" spans="1:8" s="236" customFormat="1" ht="15" customHeight="1">
      <c r="A266" s="122"/>
      <c r="B266" s="325" t="s">
        <v>673</v>
      </c>
      <c r="C266" s="326" t="s">
        <v>483</v>
      </c>
      <c r="D266" s="327">
        <v>4</v>
      </c>
      <c r="E266" s="328" t="s">
        <v>17</v>
      </c>
      <c r="F266" s="201"/>
      <c r="G266" s="478"/>
      <c r="H266" s="44">
        <f t="shared" si="13"/>
        <v>0</v>
      </c>
    </row>
    <row r="267" spans="1:8" s="236" customFormat="1" ht="19.5" customHeight="1">
      <c r="A267" s="122"/>
      <c r="B267" s="325" t="s">
        <v>674</v>
      </c>
      <c r="C267" s="52" t="s">
        <v>485</v>
      </c>
      <c r="D267" s="320">
        <v>80</v>
      </c>
      <c r="E267" s="321" t="s">
        <v>19</v>
      </c>
      <c r="F267" s="198"/>
      <c r="G267" s="198"/>
      <c r="H267" s="44">
        <f t="shared" si="13"/>
        <v>0</v>
      </c>
    </row>
    <row r="268" spans="1:8" s="236" customFormat="1" ht="18.75" customHeight="1">
      <c r="A268" s="122"/>
      <c r="B268" s="325" t="s">
        <v>675</v>
      </c>
      <c r="C268" s="52" t="s">
        <v>486</v>
      </c>
      <c r="D268" s="320">
        <v>45</v>
      </c>
      <c r="E268" s="321" t="s">
        <v>19</v>
      </c>
      <c r="F268" s="198"/>
      <c r="G268" s="198"/>
      <c r="H268" s="44">
        <f t="shared" si="13"/>
        <v>0</v>
      </c>
    </row>
    <row r="269" spans="1:8" s="236" customFormat="1" ht="24.75" customHeight="1">
      <c r="A269" s="122"/>
      <c r="B269" s="325" t="s">
        <v>676</v>
      </c>
      <c r="C269" s="2" t="s">
        <v>653</v>
      </c>
      <c r="D269" s="320">
        <v>80</v>
      </c>
      <c r="E269" s="321" t="s">
        <v>19</v>
      </c>
      <c r="F269" s="199"/>
      <c r="G269" s="481"/>
      <c r="H269" s="44">
        <f t="shared" si="13"/>
        <v>0</v>
      </c>
    </row>
    <row r="270" spans="1:8" s="236" customFormat="1" ht="24.75" customHeight="1">
      <c r="A270" s="122"/>
      <c r="B270" s="325" t="s">
        <v>696</v>
      </c>
      <c r="C270" s="2" t="s">
        <v>654</v>
      </c>
      <c r="D270" s="320">
        <v>50</v>
      </c>
      <c r="E270" s="321" t="s">
        <v>19</v>
      </c>
      <c r="F270" s="199"/>
      <c r="G270" s="481"/>
      <c r="H270" s="44">
        <f t="shared" si="13"/>
        <v>0</v>
      </c>
    </row>
    <row r="271" spans="1:8" s="236" customFormat="1" ht="24.75" customHeight="1">
      <c r="A271" s="122"/>
      <c r="B271" s="325" t="s">
        <v>697</v>
      </c>
      <c r="C271" s="2" t="s">
        <v>487</v>
      </c>
      <c r="D271" s="320">
        <v>110</v>
      </c>
      <c r="E271" s="321" t="s">
        <v>19</v>
      </c>
      <c r="F271" s="199"/>
      <c r="G271" s="481"/>
      <c r="H271" s="44">
        <f t="shared" si="13"/>
        <v>0</v>
      </c>
    </row>
    <row r="272" spans="1:8" s="236" customFormat="1" ht="39" customHeight="1">
      <c r="A272" s="329"/>
      <c r="B272" s="325" t="s">
        <v>698</v>
      </c>
      <c r="C272" s="330" t="s">
        <v>488</v>
      </c>
      <c r="D272" s="331">
        <v>1</v>
      </c>
      <c r="E272" s="332" t="s">
        <v>388</v>
      </c>
      <c r="F272" s="482"/>
      <c r="G272" s="482"/>
      <c r="H272" s="44">
        <f t="shared" si="13"/>
        <v>0</v>
      </c>
    </row>
    <row r="273" spans="1:8" s="236" customFormat="1" ht="26.25" customHeight="1">
      <c r="A273" s="329"/>
      <c r="B273" s="325" t="s">
        <v>699</v>
      </c>
      <c r="C273" s="333" t="s">
        <v>655</v>
      </c>
      <c r="D273" s="331">
        <v>15</v>
      </c>
      <c r="E273" s="332" t="s">
        <v>388</v>
      </c>
      <c r="F273" s="482"/>
      <c r="G273" s="482"/>
      <c r="H273" s="44">
        <f t="shared" si="13"/>
        <v>0</v>
      </c>
    </row>
    <row r="274" spans="1:8" s="236" customFormat="1" ht="12.75" customHeight="1">
      <c r="A274" s="122"/>
      <c r="B274" s="325" t="s">
        <v>700</v>
      </c>
      <c r="C274" s="52" t="s">
        <v>489</v>
      </c>
      <c r="D274" s="305">
        <v>1</v>
      </c>
      <c r="E274" s="306" t="s">
        <v>17</v>
      </c>
      <c r="F274" s="201"/>
      <c r="G274" s="478"/>
      <c r="H274" s="44">
        <f t="shared" si="13"/>
        <v>0</v>
      </c>
    </row>
    <row r="275" spans="1:10" s="45" customFormat="1" ht="25.5">
      <c r="A275" s="141"/>
      <c r="B275" s="325" t="s">
        <v>701</v>
      </c>
      <c r="C275" s="52" t="s">
        <v>667</v>
      </c>
      <c r="D275" s="314">
        <v>1</v>
      </c>
      <c r="E275" s="315" t="s">
        <v>17</v>
      </c>
      <c r="F275" s="198"/>
      <c r="G275" s="198"/>
      <c r="H275" s="44">
        <f>SUM(F275,G275)*D275</f>
        <v>0</v>
      </c>
      <c r="I275" s="316"/>
      <c r="J275" s="316"/>
    </row>
    <row r="276" spans="1:9" s="236" customFormat="1" ht="12.75">
      <c r="A276" s="334"/>
      <c r="B276" s="335">
        <v>2</v>
      </c>
      <c r="C276" s="336" t="s">
        <v>490</v>
      </c>
      <c r="D276" s="305"/>
      <c r="E276" s="260"/>
      <c r="F276" s="261"/>
      <c r="G276" s="337"/>
      <c r="H276" s="44"/>
      <c r="I276" s="318"/>
    </row>
    <row r="277" spans="1:8" s="45" customFormat="1" ht="38.25">
      <c r="A277" s="122"/>
      <c r="B277" s="319" t="s">
        <v>23</v>
      </c>
      <c r="C277" s="338" t="s">
        <v>491</v>
      </c>
      <c r="D277" s="320">
        <v>43</v>
      </c>
      <c r="E277" s="321" t="s">
        <v>17</v>
      </c>
      <c r="F277" s="198"/>
      <c r="G277" s="198"/>
      <c r="H277" s="44">
        <f t="shared" si="13"/>
        <v>0</v>
      </c>
    </row>
    <row r="278" spans="1:8" s="45" customFormat="1" ht="38.25">
      <c r="A278" s="339"/>
      <c r="B278" s="319" t="s">
        <v>677</v>
      </c>
      <c r="C278" s="338" t="s">
        <v>492</v>
      </c>
      <c r="D278" s="320">
        <v>14</v>
      </c>
      <c r="E278" s="321" t="s">
        <v>17</v>
      </c>
      <c r="F278" s="198"/>
      <c r="G278" s="198"/>
      <c r="H278" s="44">
        <f t="shared" si="13"/>
        <v>0</v>
      </c>
    </row>
    <row r="279" spans="1:8" s="45" customFormat="1" ht="25.5">
      <c r="A279" s="309"/>
      <c r="B279" s="319" t="s">
        <v>678</v>
      </c>
      <c r="C279" s="338" t="s">
        <v>662</v>
      </c>
      <c r="D279" s="320">
        <v>10</v>
      </c>
      <c r="E279" s="321" t="s">
        <v>17</v>
      </c>
      <c r="F279" s="198"/>
      <c r="G279" s="198"/>
      <c r="H279" s="44">
        <f t="shared" si="13"/>
        <v>0</v>
      </c>
    </row>
    <row r="280" spans="1:8" s="45" customFormat="1" ht="25.5">
      <c r="A280" s="309"/>
      <c r="B280" s="319" t="s">
        <v>679</v>
      </c>
      <c r="C280" s="338" t="s">
        <v>493</v>
      </c>
      <c r="D280" s="320">
        <v>2</v>
      </c>
      <c r="E280" s="321" t="s">
        <v>17</v>
      </c>
      <c r="F280" s="198"/>
      <c r="G280" s="198"/>
      <c r="H280" s="44">
        <f t="shared" si="13"/>
        <v>0</v>
      </c>
    </row>
    <row r="281" spans="1:8" s="45" customFormat="1" ht="12.75">
      <c r="A281" s="309"/>
      <c r="B281" s="319" t="s">
        <v>680</v>
      </c>
      <c r="C281" s="52" t="s">
        <v>494</v>
      </c>
      <c r="D281" s="305"/>
      <c r="E281" s="306"/>
      <c r="F281" s="93"/>
      <c r="G281" s="307"/>
      <c r="H281" s="44"/>
    </row>
    <row r="282" spans="1:8" s="45" customFormat="1" ht="12.75">
      <c r="A282" s="309"/>
      <c r="B282" s="319" t="s">
        <v>702</v>
      </c>
      <c r="C282" s="52" t="s">
        <v>495</v>
      </c>
      <c r="D282" s="305">
        <v>1800</v>
      </c>
      <c r="E282" s="306" t="s">
        <v>19</v>
      </c>
      <c r="F282" s="201"/>
      <c r="G282" s="478"/>
      <c r="H282" s="44">
        <f t="shared" si="13"/>
        <v>0</v>
      </c>
    </row>
    <row r="283" spans="1:8" s="45" customFormat="1" ht="12.75">
      <c r="A283" s="309"/>
      <c r="B283" s="319" t="s">
        <v>703</v>
      </c>
      <c r="C283" s="52" t="s">
        <v>496</v>
      </c>
      <c r="D283" s="305">
        <v>900</v>
      </c>
      <c r="E283" s="306" t="s">
        <v>19</v>
      </c>
      <c r="F283" s="201"/>
      <c r="G283" s="478"/>
      <c r="H283" s="44">
        <f t="shared" si="13"/>
        <v>0</v>
      </c>
    </row>
    <row r="284" spans="1:8" s="45" customFormat="1" ht="12.75">
      <c r="A284" s="309"/>
      <c r="B284" s="319" t="s">
        <v>681</v>
      </c>
      <c r="C284" s="340" t="s">
        <v>497</v>
      </c>
      <c r="D284" s="320">
        <v>2</v>
      </c>
      <c r="E284" s="321" t="s">
        <v>17</v>
      </c>
      <c r="F284" s="460"/>
      <c r="G284" s="198"/>
      <c r="H284" s="44">
        <f t="shared" si="13"/>
        <v>0</v>
      </c>
    </row>
    <row r="285" spans="1:8" s="45" customFormat="1" ht="12.75">
      <c r="A285" s="309"/>
      <c r="B285" s="319" t="s">
        <v>682</v>
      </c>
      <c r="C285" s="340" t="s">
        <v>635</v>
      </c>
      <c r="D285" s="305">
        <v>1</v>
      </c>
      <c r="E285" s="306" t="s">
        <v>17</v>
      </c>
      <c r="F285" s="460"/>
      <c r="G285" s="198"/>
      <c r="H285" s="44">
        <f t="shared" si="13"/>
        <v>0</v>
      </c>
    </row>
    <row r="286" spans="1:8" s="45" customFormat="1" ht="12.75">
      <c r="A286" s="309"/>
      <c r="B286" s="319" t="s">
        <v>683</v>
      </c>
      <c r="C286" s="340" t="s">
        <v>498</v>
      </c>
      <c r="D286" s="305">
        <v>3</v>
      </c>
      <c r="E286" s="306" t="s">
        <v>17</v>
      </c>
      <c r="F286" s="460"/>
      <c r="G286" s="198"/>
      <c r="H286" s="44">
        <f t="shared" si="13"/>
        <v>0</v>
      </c>
    </row>
    <row r="287" spans="1:8" s="45" customFormat="1" ht="25.5">
      <c r="A287" s="309"/>
      <c r="B287" s="319" t="s">
        <v>684</v>
      </c>
      <c r="C287" s="340" t="s">
        <v>499</v>
      </c>
      <c r="D287" s="341">
        <v>15</v>
      </c>
      <c r="E287" s="72" t="s">
        <v>17</v>
      </c>
      <c r="F287" s="483"/>
      <c r="G287" s="484"/>
      <c r="H287" s="44">
        <f t="shared" si="13"/>
        <v>0</v>
      </c>
    </row>
    <row r="288" spans="1:8" s="45" customFormat="1" ht="12.75">
      <c r="A288" s="309"/>
      <c r="B288" s="319" t="s">
        <v>685</v>
      </c>
      <c r="C288" s="52" t="s">
        <v>500</v>
      </c>
      <c r="D288" s="305"/>
      <c r="E288" s="306"/>
      <c r="F288" s="93"/>
      <c r="G288" s="307"/>
      <c r="H288" s="44"/>
    </row>
    <row r="289" spans="1:8" s="45" customFormat="1" ht="12.75">
      <c r="A289" s="309"/>
      <c r="B289" s="319" t="s">
        <v>704</v>
      </c>
      <c r="C289" s="52" t="s">
        <v>501</v>
      </c>
      <c r="D289" s="305">
        <v>6</v>
      </c>
      <c r="E289" s="306" t="s">
        <v>17</v>
      </c>
      <c r="F289" s="199"/>
      <c r="G289" s="199"/>
      <c r="H289" s="44">
        <f t="shared" si="13"/>
        <v>0</v>
      </c>
    </row>
    <row r="290" spans="1:8" s="45" customFormat="1" ht="12.75">
      <c r="A290" s="309"/>
      <c r="B290" s="319" t="s">
        <v>705</v>
      </c>
      <c r="C290" s="52" t="s">
        <v>502</v>
      </c>
      <c r="D290" s="305">
        <v>2</v>
      </c>
      <c r="E290" s="306" t="s">
        <v>17</v>
      </c>
      <c r="F290" s="199"/>
      <c r="G290" s="199"/>
      <c r="H290" s="44">
        <f t="shared" si="13"/>
        <v>0</v>
      </c>
    </row>
    <row r="291" spans="1:8" s="45" customFormat="1" ht="12.75">
      <c r="A291" s="309"/>
      <c r="B291" s="319" t="s">
        <v>706</v>
      </c>
      <c r="C291" s="52" t="s">
        <v>504</v>
      </c>
      <c r="D291" s="305">
        <v>30</v>
      </c>
      <c r="E291" s="306" t="s">
        <v>17</v>
      </c>
      <c r="F291" s="199"/>
      <c r="G291" s="199"/>
      <c r="H291" s="44">
        <f t="shared" si="13"/>
        <v>0</v>
      </c>
    </row>
    <row r="292" spans="1:8" s="45" customFormat="1" ht="12.75">
      <c r="A292" s="309"/>
      <c r="B292" s="342" t="s">
        <v>707</v>
      </c>
      <c r="C292" s="52" t="s">
        <v>505</v>
      </c>
      <c r="D292" s="305"/>
      <c r="E292" s="306"/>
      <c r="F292" s="93"/>
      <c r="G292" s="307"/>
      <c r="H292" s="44"/>
    </row>
    <row r="293" spans="1:8" s="45" customFormat="1" ht="12.75">
      <c r="A293" s="309"/>
      <c r="B293" s="319" t="s">
        <v>708</v>
      </c>
      <c r="C293" s="52" t="s">
        <v>501</v>
      </c>
      <c r="D293" s="305">
        <v>5</v>
      </c>
      <c r="E293" s="306" t="s">
        <v>17</v>
      </c>
      <c r="F293" s="199"/>
      <c r="G293" s="199"/>
      <c r="H293" s="44">
        <f t="shared" si="13"/>
        <v>0</v>
      </c>
    </row>
    <row r="294" spans="1:8" s="45" customFormat="1" ht="12.75">
      <c r="A294" s="309"/>
      <c r="B294" s="319" t="s">
        <v>709</v>
      </c>
      <c r="C294" s="52" t="s">
        <v>506</v>
      </c>
      <c r="D294" s="305">
        <v>1</v>
      </c>
      <c r="E294" s="306" t="s">
        <v>17</v>
      </c>
      <c r="F294" s="199"/>
      <c r="G294" s="199"/>
      <c r="H294" s="44">
        <f t="shared" si="13"/>
        <v>0</v>
      </c>
    </row>
    <row r="295" spans="1:8" s="344" customFormat="1" ht="12.75">
      <c r="A295" s="343"/>
      <c r="B295" s="319" t="s">
        <v>710</v>
      </c>
      <c r="C295" s="85" t="s">
        <v>503</v>
      </c>
      <c r="D295" s="305">
        <v>2</v>
      </c>
      <c r="E295" s="58" t="s">
        <v>17</v>
      </c>
      <c r="F295" s="199"/>
      <c r="G295" s="199"/>
      <c r="H295" s="44">
        <f t="shared" si="13"/>
        <v>0</v>
      </c>
    </row>
    <row r="296" spans="1:8" s="45" customFormat="1" ht="12.75">
      <c r="A296" s="309"/>
      <c r="B296" s="319" t="s">
        <v>711</v>
      </c>
      <c r="C296" s="52" t="s">
        <v>507</v>
      </c>
      <c r="D296" s="305">
        <v>10</v>
      </c>
      <c r="E296" s="306" t="s">
        <v>17</v>
      </c>
      <c r="F296" s="199"/>
      <c r="G296" s="199"/>
      <c r="H296" s="44">
        <f t="shared" si="13"/>
        <v>0</v>
      </c>
    </row>
    <row r="297" spans="1:8" s="45" customFormat="1" ht="12.75">
      <c r="A297" s="309"/>
      <c r="B297" s="319" t="s">
        <v>712</v>
      </c>
      <c r="C297" s="52" t="s">
        <v>508</v>
      </c>
      <c r="D297" s="305">
        <v>30</v>
      </c>
      <c r="E297" s="306" t="s">
        <v>17</v>
      </c>
      <c r="F297" s="199"/>
      <c r="G297" s="199"/>
      <c r="H297" s="44">
        <f t="shared" si="13"/>
        <v>0</v>
      </c>
    </row>
    <row r="298" spans="1:8" s="45" customFormat="1" ht="12.75">
      <c r="A298" s="309"/>
      <c r="B298" s="319" t="s">
        <v>713</v>
      </c>
      <c r="C298" s="52" t="s">
        <v>509</v>
      </c>
      <c r="D298" s="305"/>
      <c r="E298" s="306"/>
      <c r="F298" s="93"/>
      <c r="G298" s="307"/>
      <c r="H298" s="44"/>
    </row>
    <row r="299" spans="1:8" s="45" customFormat="1" ht="12.75">
      <c r="A299" s="309"/>
      <c r="B299" s="319" t="s">
        <v>714</v>
      </c>
      <c r="C299" s="52" t="s">
        <v>510</v>
      </c>
      <c r="D299" s="305">
        <v>15</v>
      </c>
      <c r="E299" s="306" t="s">
        <v>17</v>
      </c>
      <c r="F299" s="199"/>
      <c r="G299" s="199"/>
      <c r="H299" s="44">
        <f t="shared" si="13"/>
        <v>0</v>
      </c>
    </row>
    <row r="300" spans="1:8" s="45" customFormat="1" ht="12.75">
      <c r="A300" s="309"/>
      <c r="B300" s="319" t="s">
        <v>715</v>
      </c>
      <c r="C300" s="52" t="s">
        <v>511</v>
      </c>
      <c r="D300" s="305">
        <v>10</v>
      </c>
      <c r="E300" s="306" t="s">
        <v>17</v>
      </c>
      <c r="F300" s="199"/>
      <c r="G300" s="199"/>
      <c r="H300" s="44">
        <f t="shared" si="13"/>
        <v>0</v>
      </c>
    </row>
    <row r="301" spans="1:8" s="45" customFormat="1" ht="12.75">
      <c r="A301" s="309"/>
      <c r="B301" s="319" t="s">
        <v>716</v>
      </c>
      <c r="C301" s="52" t="s">
        <v>512</v>
      </c>
      <c r="D301" s="305"/>
      <c r="E301" s="306"/>
      <c r="F301" s="266"/>
      <c r="G301" s="266"/>
      <c r="H301" s="44"/>
    </row>
    <row r="302" spans="1:8" s="45" customFormat="1" ht="12.75">
      <c r="A302" s="309"/>
      <c r="B302" s="319" t="s">
        <v>717</v>
      </c>
      <c r="C302" s="52" t="s">
        <v>510</v>
      </c>
      <c r="D302" s="305">
        <v>30</v>
      </c>
      <c r="E302" s="306" t="s">
        <v>19</v>
      </c>
      <c r="F302" s="199"/>
      <c r="G302" s="199"/>
      <c r="H302" s="44">
        <f t="shared" si="13"/>
        <v>0</v>
      </c>
    </row>
    <row r="303" spans="1:8" s="45" customFormat="1" ht="12.75">
      <c r="A303" s="309"/>
      <c r="B303" s="319" t="s">
        <v>718</v>
      </c>
      <c r="C303" s="52" t="s">
        <v>511</v>
      </c>
      <c r="D303" s="305">
        <v>21</v>
      </c>
      <c r="E303" s="306" t="s">
        <v>19</v>
      </c>
      <c r="F303" s="201"/>
      <c r="G303" s="478"/>
      <c r="H303" s="44">
        <f t="shared" si="13"/>
        <v>0</v>
      </c>
    </row>
    <row r="304" spans="1:8" s="45" customFormat="1" ht="12.75">
      <c r="A304" s="309"/>
      <c r="B304" s="319" t="s">
        <v>719</v>
      </c>
      <c r="C304" s="52" t="s">
        <v>513</v>
      </c>
      <c r="D304" s="305">
        <v>21</v>
      </c>
      <c r="E304" s="306" t="s">
        <v>19</v>
      </c>
      <c r="F304" s="201"/>
      <c r="G304" s="478"/>
      <c r="H304" s="44">
        <f t="shared" si="13"/>
        <v>0</v>
      </c>
    </row>
    <row r="305" spans="1:8" s="45" customFormat="1" ht="12.75">
      <c r="A305" s="309"/>
      <c r="B305" s="319" t="s">
        <v>720</v>
      </c>
      <c r="C305" s="52" t="s">
        <v>514</v>
      </c>
      <c r="D305" s="305">
        <v>9</v>
      </c>
      <c r="E305" s="306" t="s">
        <v>17</v>
      </c>
      <c r="F305" s="199"/>
      <c r="G305" s="199"/>
      <c r="H305" s="44">
        <f t="shared" si="13"/>
        <v>0</v>
      </c>
    </row>
    <row r="306" spans="1:8" s="45" customFormat="1" ht="12.75">
      <c r="A306" s="309"/>
      <c r="B306" s="319" t="s">
        <v>721</v>
      </c>
      <c r="C306" s="52" t="s">
        <v>515</v>
      </c>
      <c r="D306" s="305">
        <v>12</v>
      </c>
      <c r="E306" s="306" t="s">
        <v>17</v>
      </c>
      <c r="F306" s="199"/>
      <c r="G306" s="199"/>
      <c r="H306" s="44">
        <f t="shared" si="13"/>
        <v>0</v>
      </c>
    </row>
    <row r="307" spans="1:11" s="45" customFormat="1" ht="12.75">
      <c r="A307" s="309"/>
      <c r="B307" s="319" t="s">
        <v>722</v>
      </c>
      <c r="C307" s="85" t="s">
        <v>516</v>
      </c>
      <c r="D307" s="305">
        <v>54</v>
      </c>
      <c r="E307" s="306" t="s">
        <v>19</v>
      </c>
      <c r="F307" s="199"/>
      <c r="G307" s="199"/>
      <c r="H307" s="44">
        <f t="shared" si="13"/>
        <v>0</v>
      </c>
      <c r="J307" s="345"/>
      <c r="K307" s="345"/>
    </row>
    <row r="308" spans="1:8" s="45" customFormat="1" ht="12.75">
      <c r="A308" s="309"/>
      <c r="B308" s="319" t="s">
        <v>723</v>
      </c>
      <c r="C308" s="85" t="s">
        <v>517</v>
      </c>
      <c r="D308" s="305">
        <v>54</v>
      </c>
      <c r="E308" s="306" t="s">
        <v>19</v>
      </c>
      <c r="F308" s="199"/>
      <c r="G308" s="199"/>
      <c r="H308" s="44">
        <f t="shared" si="13"/>
        <v>0</v>
      </c>
    </row>
    <row r="309" spans="1:8" s="45" customFormat="1" ht="12.75">
      <c r="A309" s="309"/>
      <c r="B309" s="319" t="s">
        <v>724</v>
      </c>
      <c r="C309" s="85" t="s">
        <v>637</v>
      </c>
      <c r="D309" s="305">
        <v>30</v>
      </c>
      <c r="E309" s="306" t="s">
        <v>17</v>
      </c>
      <c r="F309" s="199"/>
      <c r="G309" s="199"/>
      <c r="H309" s="44">
        <f t="shared" si="13"/>
        <v>0</v>
      </c>
    </row>
    <row r="310" spans="1:8" s="45" customFormat="1" ht="12.75">
      <c r="A310" s="309"/>
      <c r="B310" s="319" t="s">
        <v>725</v>
      </c>
      <c r="C310" s="85" t="s">
        <v>638</v>
      </c>
      <c r="D310" s="305">
        <v>3</v>
      </c>
      <c r="E310" s="306" t="s">
        <v>17</v>
      </c>
      <c r="F310" s="199"/>
      <c r="G310" s="199"/>
      <c r="H310" s="44">
        <f t="shared" si="13"/>
        <v>0</v>
      </c>
    </row>
    <row r="311" spans="1:8" s="45" customFormat="1" ht="12.75">
      <c r="A311" s="309"/>
      <c r="B311" s="319" t="s">
        <v>726</v>
      </c>
      <c r="C311" s="85" t="s">
        <v>639</v>
      </c>
      <c r="D311" s="305">
        <v>6</v>
      </c>
      <c r="E311" s="306" t="s">
        <v>17</v>
      </c>
      <c r="F311" s="199"/>
      <c r="G311" s="199"/>
      <c r="H311" s="44">
        <f t="shared" si="13"/>
        <v>0</v>
      </c>
    </row>
    <row r="312" spans="1:8" s="45" customFormat="1" ht="12.75">
      <c r="A312" s="309"/>
      <c r="B312" s="319" t="s">
        <v>727</v>
      </c>
      <c r="C312" s="85" t="s">
        <v>640</v>
      </c>
      <c r="D312" s="305">
        <v>1</v>
      </c>
      <c r="E312" s="306" t="s">
        <v>17</v>
      </c>
      <c r="F312" s="199"/>
      <c r="G312" s="199"/>
      <c r="H312" s="44">
        <f aca="true" t="shared" si="14" ref="H312:H338">SUM(F312,G312)*D312</f>
        <v>0</v>
      </c>
    </row>
    <row r="313" spans="1:8" s="45" customFormat="1" ht="12.75">
      <c r="A313" s="309"/>
      <c r="B313" s="319" t="s">
        <v>728</v>
      </c>
      <c r="C313" s="85" t="s">
        <v>641</v>
      </c>
      <c r="D313" s="305">
        <v>20</v>
      </c>
      <c r="E313" s="306" t="s">
        <v>17</v>
      </c>
      <c r="F313" s="199"/>
      <c r="G313" s="199"/>
      <c r="H313" s="44">
        <f t="shared" si="14"/>
        <v>0</v>
      </c>
    </row>
    <row r="314" spans="1:8" s="45" customFormat="1" ht="12.75">
      <c r="A314" s="309"/>
      <c r="B314" s="319" t="s">
        <v>729</v>
      </c>
      <c r="C314" s="85" t="s">
        <v>642</v>
      </c>
      <c r="D314" s="305">
        <v>18</v>
      </c>
      <c r="E314" s="306" t="s">
        <v>17</v>
      </c>
      <c r="F314" s="199"/>
      <c r="G314" s="199"/>
      <c r="H314" s="44">
        <f t="shared" si="14"/>
        <v>0</v>
      </c>
    </row>
    <row r="315" spans="1:8" s="45" customFormat="1" ht="12.75">
      <c r="A315" s="309"/>
      <c r="B315" s="319" t="s">
        <v>730</v>
      </c>
      <c r="C315" s="85" t="s">
        <v>643</v>
      </c>
      <c r="D315" s="305">
        <v>3</v>
      </c>
      <c r="E315" s="306" t="s">
        <v>17</v>
      </c>
      <c r="F315" s="199"/>
      <c r="G315" s="199"/>
      <c r="H315" s="44">
        <f t="shared" si="14"/>
        <v>0</v>
      </c>
    </row>
    <row r="316" spans="1:8" s="45" customFormat="1" ht="12.75">
      <c r="A316" s="309"/>
      <c r="B316" s="319" t="s">
        <v>731</v>
      </c>
      <c r="C316" s="85" t="s">
        <v>644</v>
      </c>
      <c r="D316" s="305">
        <v>54</v>
      </c>
      <c r="E316" s="306" t="s">
        <v>19</v>
      </c>
      <c r="F316" s="199"/>
      <c r="G316" s="199"/>
      <c r="H316" s="44">
        <f t="shared" si="14"/>
        <v>0</v>
      </c>
    </row>
    <row r="317" spans="1:8" s="45" customFormat="1" ht="12.75">
      <c r="A317" s="309"/>
      <c r="B317" s="319" t="s">
        <v>732</v>
      </c>
      <c r="C317" s="346" t="s">
        <v>518</v>
      </c>
      <c r="D317" s="347">
        <v>35</v>
      </c>
      <c r="E317" s="348" t="s">
        <v>17</v>
      </c>
      <c r="F317" s="199"/>
      <c r="G317" s="199"/>
      <c r="H317" s="44">
        <f t="shared" si="14"/>
        <v>0</v>
      </c>
    </row>
    <row r="318" spans="1:8" s="45" customFormat="1" ht="12.75">
      <c r="A318" s="309"/>
      <c r="B318" s="319" t="s">
        <v>733</v>
      </c>
      <c r="C318" s="346" t="s">
        <v>519</v>
      </c>
      <c r="D318" s="347">
        <v>450</v>
      </c>
      <c r="E318" s="348" t="s">
        <v>420</v>
      </c>
      <c r="F318" s="199"/>
      <c r="G318" s="199"/>
      <c r="H318" s="44">
        <f t="shared" si="14"/>
        <v>0</v>
      </c>
    </row>
    <row r="319" spans="1:8" s="45" customFormat="1" ht="12.75">
      <c r="A319" s="309"/>
      <c r="B319" s="319" t="s">
        <v>734</v>
      </c>
      <c r="C319" s="346" t="s">
        <v>520</v>
      </c>
      <c r="D319" s="347">
        <v>25</v>
      </c>
      <c r="E319" s="348" t="s">
        <v>19</v>
      </c>
      <c r="F319" s="199"/>
      <c r="G319" s="199"/>
      <c r="H319" s="44">
        <f t="shared" si="14"/>
        <v>0</v>
      </c>
    </row>
    <row r="320" spans="1:8" s="45" customFormat="1" ht="12.75">
      <c r="A320" s="309"/>
      <c r="B320" s="319" t="s">
        <v>735</v>
      </c>
      <c r="C320" s="52" t="s">
        <v>521</v>
      </c>
      <c r="D320" s="305">
        <v>3</v>
      </c>
      <c r="E320" s="306" t="s">
        <v>17</v>
      </c>
      <c r="F320" s="199"/>
      <c r="G320" s="199"/>
      <c r="H320" s="44">
        <f t="shared" si="14"/>
        <v>0</v>
      </c>
    </row>
    <row r="321" spans="1:8" s="45" customFormat="1" ht="12.75">
      <c r="A321" s="309"/>
      <c r="B321" s="319" t="s">
        <v>736</v>
      </c>
      <c r="C321" s="52" t="s">
        <v>522</v>
      </c>
      <c r="D321" s="305">
        <v>3</v>
      </c>
      <c r="E321" s="306" t="s">
        <v>17</v>
      </c>
      <c r="F321" s="199"/>
      <c r="G321" s="199"/>
      <c r="H321" s="44">
        <f t="shared" si="14"/>
        <v>0</v>
      </c>
    </row>
    <row r="322" spans="1:8" s="45" customFormat="1" ht="12.75">
      <c r="A322" s="309"/>
      <c r="B322" s="319" t="s">
        <v>737</v>
      </c>
      <c r="C322" s="52" t="s">
        <v>523</v>
      </c>
      <c r="D322" s="305">
        <v>6</v>
      </c>
      <c r="E322" s="306" t="s">
        <v>17</v>
      </c>
      <c r="F322" s="199"/>
      <c r="G322" s="199"/>
      <c r="H322" s="44">
        <f t="shared" si="14"/>
        <v>0</v>
      </c>
    </row>
    <row r="323" spans="1:8" s="45" customFormat="1" ht="12.75">
      <c r="A323" s="309"/>
      <c r="B323" s="319" t="s">
        <v>738</v>
      </c>
      <c r="C323" s="52" t="s">
        <v>524</v>
      </c>
      <c r="D323" s="305">
        <v>50</v>
      </c>
      <c r="E323" s="306" t="s">
        <v>19</v>
      </c>
      <c r="F323" s="199"/>
      <c r="G323" s="199"/>
      <c r="H323" s="44">
        <f t="shared" si="14"/>
        <v>0</v>
      </c>
    </row>
    <row r="324" spans="1:8" s="45" customFormat="1" ht="12.75">
      <c r="A324" s="309"/>
      <c r="B324" s="319" t="s">
        <v>739</v>
      </c>
      <c r="C324" s="349" t="s">
        <v>525</v>
      </c>
      <c r="D324" s="323">
        <v>43</v>
      </c>
      <c r="E324" s="324" t="s">
        <v>420</v>
      </c>
      <c r="F324" s="483"/>
      <c r="G324" s="483"/>
      <c r="H324" s="44">
        <f t="shared" si="14"/>
        <v>0</v>
      </c>
    </row>
    <row r="325" spans="1:8" s="45" customFormat="1" ht="12.75">
      <c r="A325" s="309"/>
      <c r="B325" s="319" t="s">
        <v>740</v>
      </c>
      <c r="C325" s="85" t="s">
        <v>526</v>
      </c>
      <c r="D325" s="259">
        <v>81</v>
      </c>
      <c r="E325" s="58" t="s">
        <v>19</v>
      </c>
      <c r="F325" s="201"/>
      <c r="G325" s="478"/>
      <c r="H325" s="44">
        <f t="shared" si="14"/>
        <v>0</v>
      </c>
    </row>
    <row r="326" spans="1:8" s="45" customFormat="1" ht="12.75">
      <c r="A326" s="309"/>
      <c r="B326" s="319" t="s">
        <v>741</v>
      </c>
      <c r="C326" s="92" t="s">
        <v>527</v>
      </c>
      <c r="D326" s="350">
        <v>42</v>
      </c>
      <c r="E326" s="103" t="s">
        <v>17</v>
      </c>
      <c r="F326" s="485"/>
      <c r="G326" s="478"/>
      <c r="H326" s="44">
        <f t="shared" si="14"/>
        <v>0</v>
      </c>
    </row>
    <row r="327" spans="1:8" s="45" customFormat="1" ht="12.75">
      <c r="A327" s="309"/>
      <c r="B327" s="319" t="s">
        <v>742</v>
      </c>
      <c r="C327" s="92" t="s">
        <v>636</v>
      </c>
      <c r="D327" s="350">
        <v>15</v>
      </c>
      <c r="E327" s="103" t="s">
        <v>17</v>
      </c>
      <c r="F327" s="485"/>
      <c r="G327" s="478"/>
      <c r="H327" s="44">
        <f t="shared" si="14"/>
        <v>0</v>
      </c>
    </row>
    <row r="328" spans="1:8" s="45" customFormat="1" ht="12.75">
      <c r="A328" s="309"/>
      <c r="B328" s="319" t="s">
        <v>743</v>
      </c>
      <c r="C328" s="92" t="s">
        <v>528</v>
      </c>
      <c r="D328" s="350">
        <v>12</v>
      </c>
      <c r="E328" s="103" t="s">
        <v>17</v>
      </c>
      <c r="F328" s="485"/>
      <c r="G328" s="478"/>
      <c r="H328" s="44">
        <f t="shared" si="14"/>
        <v>0</v>
      </c>
    </row>
    <row r="329" spans="1:8" s="45" customFormat="1" ht="12.75">
      <c r="A329" s="309"/>
      <c r="B329" s="319" t="s">
        <v>744</v>
      </c>
      <c r="C329" s="92" t="s">
        <v>529</v>
      </c>
      <c r="D329" s="350">
        <v>20</v>
      </c>
      <c r="E329" s="103" t="s">
        <v>17</v>
      </c>
      <c r="F329" s="485"/>
      <c r="G329" s="478"/>
      <c r="H329" s="44">
        <f t="shared" si="14"/>
        <v>0</v>
      </c>
    </row>
    <row r="330" spans="1:8" s="45" customFormat="1" ht="12.75">
      <c r="A330" s="309"/>
      <c r="B330" s="319" t="s">
        <v>745</v>
      </c>
      <c r="C330" s="92" t="s">
        <v>530</v>
      </c>
      <c r="D330" s="350">
        <v>200</v>
      </c>
      <c r="E330" s="103" t="s">
        <v>420</v>
      </c>
      <c r="F330" s="485"/>
      <c r="G330" s="478"/>
      <c r="H330" s="44">
        <f t="shared" si="14"/>
        <v>0</v>
      </c>
    </row>
    <row r="331" spans="1:8" s="45" customFormat="1" ht="12.75">
      <c r="A331" s="309"/>
      <c r="B331" s="319" t="s">
        <v>746</v>
      </c>
      <c r="C331" s="92" t="s">
        <v>531</v>
      </c>
      <c r="D331" s="350">
        <v>21</v>
      </c>
      <c r="E331" s="103" t="s">
        <v>19</v>
      </c>
      <c r="F331" s="485"/>
      <c r="G331" s="478"/>
      <c r="H331" s="44">
        <f t="shared" si="14"/>
        <v>0</v>
      </c>
    </row>
    <row r="332" spans="1:8" s="45" customFormat="1" ht="12.75">
      <c r="A332" s="129"/>
      <c r="B332" s="319" t="s">
        <v>747</v>
      </c>
      <c r="C332" s="92" t="s">
        <v>532</v>
      </c>
      <c r="D332" s="350">
        <v>2</v>
      </c>
      <c r="E332" s="103" t="s">
        <v>388</v>
      </c>
      <c r="F332" s="485"/>
      <c r="G332" s="478"/>
      <c r="H332" s="44">
        <f t="shared" si="14"/>
        <v>0</v>
      </c>
    </row>
    <row r="333" spans="1:8" s="45" customFormat="1" ht="12.75">
      <c r="A333" s="129"/>
      <c r="B333" s="319" t="s">
        <v>748</v>
      </c>
      <c r="C333" s="92" t="s">
        <v>533</v>
      </c>
      <c r="D333" s="350">
        <v>2</v>
      </c>
      <c r="E333" s="103" t="s">
        <v>388</v>
      </c>
      <c r="F333" s="485"/>
      <c r="G333" s="478"/>
      <c r="H333" s="44">
        <f t="shared" si="14"/>
        <v>0</v>
      </c>
    </row>
    <row r="334" spans="1:8" s="45" customFormat="1" ht="12.75">
      <c r="A334" s="351"/>
      <c r="B334" s="335">
        <v>3</v>
      </c>
      <c r="C334" s="336" t="s">
        <v>534</v>
      </c>
      <c r="D334" s="305"/>
      <c r="E334" s="260"/>
      <c r="F334" s="261"/>
      <c r="G334" s="352"/>
      <c r="H334" s="44"/>
    </row>
    <row r="335" spans="1:8" s="45" customFormat="1" ht="38.25">
      <c r="A335" s="309"/>
      <c r="B335" s="353" t="s">
        <v>107</v>
      </c>
      <c r="C335" s="2" t="s">
        <v>535</v>
      </c>
      <c r="D335" s="354">
        <v>1</v>
      </c>
      <c r="E335" s="71" t="s">
        <v>17</v>
      </c>
      <c r="F335" s="199"/>
      <c r="G335" s="199"/>
      <c r="H335" s="44">
        <f t="shared" si="14"/>
        <v>0</v>
      </c>
    </row>
    <row r="336" spans="1:8" s="45" customFormat="1" ht="25.5">
      <c r="A336" s="309"/>
      <c r="B336" s="353" t="s">
        <v>460</v>
      </c>
      <c r="C336" s="2" t="s">
        <v>536</v>
      </c>
      <c r="D336" s="354">
        <v>6</v>
      </c>
      <c r="E336" s="71" t="s">
        <v>17</v>
      </c>
      <c r="F336" s="199"/>
      <c r="G336" s="199"/>
      <c r="H336" s="44">
        <f t="shared" si="14"/>
        <v>0</v>
      </c>
    </row>
    <row r="337" spans="1:8" s="45" customFormat="1" ht="38.25">
      <c r="A337" s="309"/>
      <c r="B337" s="353" t="s">
        <v>462</v>
      </c>
      <c r="C337" s="2" t="s">
        <v>537</v>
      </c>
      <c r="D337" s="354">
        <v>3</v>
      </c>
      <c r="E337" s="71" t="s">
        <v>17</v>
      </c>
      <c r="F337" s="199"/>
      <c r="G337" s="199"/>
      <c r="H337" s="44">
        <f t="shared" si="14"/>
        <v>0</v>
      </c>
    </row>
    <row r="338" spans="1:8" s="45" customFormat="1" ht="38.25">
      <c r="A338" s="309"/>
      <c r="B338" s="353" t="s">
        <v>464</v>
      </c>
      <c r="C338" s="2" t="s">
        <v>538</v>
      </c>
      <c r="D338" s="354">
        <v>5</v>
      </c>
      <c r="E338" s="71" t="s">
        <v>17</v>
      </c>
      <c r="F338" s="199"/>
      <c r="G338" s="199"/>
      <c r="H338" s="44">
        <f t="shared" si="14"/>
        <v>0</v>
      </c>
    </row>
    <row r="339" spans="1:9" s="45" customFormat="1" ht="12.75">
      <c r="A339" s="355"/>
      <c r="B339" s="356"/>
      <c r="C339" s="357" t="s">
        <v>539</v>
      </c>
      <c r="D339" s="358"/>
      <c r="E339" s="358"/>
      <c r="F339" s="359">
        <f>SUMPRODUCT(D245:D338,F245:F338)</f>
        <v>0</v>
      </c>
      <c r="G339" s="359">
        <f>SUMPRODUCT(D245:D338,G245:G338)</f>
        <v>0</v>
      </c>
      <c r="H339" s="360">
        <f>SUM(H245:H338)</f>
        <v>0</v>
      </c>
      <c r="I339" s="316"/>
    </row>
    <row r="340" spans="1:8" s="45" customFormat="1" ht="12.75">
      <c r="A340" s="351"/>
      <c r="B340" s="361">
        <v>3</v>
      </c>
      <c r="C340" s="362" t="s">
        <v>540</v>
      </c>
      <c r="D340" s="363"/>
      <c r="E340" s="364"/>
      <c r="F340" s="365"/>
      <c r="G340" s="366"/>
      <c r="H340" s="262"/>
    </row>
    <row r="341" spans="1:8" s="45" customFormat="1" ht="12.75">
      <c r="A341" s="351"/>
      <c r="B341" s="335" t="s">
        <v>107</v>
      </c>
      <c r="C341" s="336" t="s">
        <v>541</v>
      </c>
      <c r="D341" s="305"/>
      <c r="E341" s="260"/>
      <c r="F341" s="261"/>
      <c r="G341" s="367"/>
      <c r="H341" s="368"/>
    </row>
    <row r="342" spans="1:8" s="45" customFormat="1" ht="12.75">
      <c r="A342" s="309"/>
      <c r="B342" s="353" t="s">
        <v>119</v>
      </c>
      <c r="C342" s="2" t="s">
        <v>542</v>
      </c>
      <c r="D342" s="354">
        <v>1700</v>
      </c>
      <c r="E342" s="71" t="s">
        <v>19</v>
      </c>
      <c r="F342" s="198"/>
      <c r="G342" s="198"/>
      <c r="H342" s="44">
        <f aca="true" t="shared" si="15" ref="H342:H393">SUM(F342,G342)*D342</f>
        <v>0</v>
      </c>
    </row>
    <row r="343" spans="1:8" s="45" customFormat="1" ht="25.5">
      <c r="A343" s="309"/>
      <c r="B343" s="353" t="s">
        <v>120</v>
      </c>
      <c r="C343" s="2" t="s">
        <v>543</v>
      </c>
      <c r="D343" s="354">
        <v>150</v>
      </c>
      <c r="E343" s="71" t="s">
        <v>19</v>
      </c>
      <c r="F343" s="199"/>
      <c r="G343" s="481"/>
      <c r="H343" s="44">
        <f t="shared" si="15"/>
        <v>0</v>
      </c>
    </row>
    <row r="344" spans="1:8" s="45" customFormat="1" ht="25.5">
      <c r="A344" s="309"/>
      <c r="B344" s="353" t="s">
        <v>187</v>
      </c>
      <c r="C344" s="2" t="s">
        <v>544</v>
      </c>
      <c r="D344" s="354">
        <v>12</v>
      </c>
      <c r="E344" s="71" t="s">
        <v>19</v>
      </c>
      <c r="F344" s="198"/>
      <c r="G344" s="198"/>
      <c r="H344" s="44">
        <f t="shared" si="15"/>
        <v>0</v>
      </c>
    </row>
    <row r="345" spans="1:8" s="45" customFormat="1" ht="38.25">
      <c r="A345" s="309"/>
      <c r="B345" s="353" t="s">
        <v>188</v>
      </c>
      <c r="C345" s="52" t="s">
        <v>545</v>
      </c>
      <c r="D345" s="320">
        <v>1</v>
      </c>
      <c r="E345" s="321" t="s">
        <v>17</v>
      </c>
      <c r="F345" s="198"/>
      <c r="G345" s="481"/>
      <c r="H345" s="44">
        <f t="shared" si="15"/>
        <v>0</v>
      </c>
    </row>
    <row r="346" spans="1:8" s="45" customFormat="1" ht="12.75">
      <c r="A346" s="309"/>
      <c r="B346" s="353" t="s">
        <v>370</v>
      </c>
      <c r="C346" s="52" t="s">
        <v>546</v>
      </c>
      <c r="D346" s="305"/>
      <c r="E346" s="306"/>
      <c r="F346" s="369"/>
      <c r="G346" s="307"/>
      <c r="H346" s="44"/>
    </row>
    <row r="347" spans="1:8" s="45" customFormat="1" ht="12.75">
      <c r="A347" s="309"/>
      <c r="B347" s="51" t="s">
        <v>749</v>
      </c>
      <c r="C347" s="52" t="s">
        <v>547</v>
      </c>
      <c r="D347" s="305">
        <v>15</v>
      </c>
      <c r="E347" s="306" t="s">
        <v>17</v>
      </c>
      <c r="F347" s="201"/>
      <c r="G347" s="478"/>
      <c r="H347" s="44">
        <f t="shared" si="15"/>
        <v>0</v>
      </c>
    </row>
    <row r="348" spans="1:8" s="45" customFormat="1" ht="12.75">
      <c r="A348" s="309"/>
      <c r="B348" s="51" t="s">
        <v>750</v>
      </c>
      <c r="C348" s="52" t="s">
        <v>548</v>
      </c>
      <c r="D348" s="305">
        <v>4</v>
      </c>
      <c r="E348" s="306" t="s">
        <v>17</v>
      </c>
      <c r="F348" s="201"/>
      <c r="G348" s="478"/>
      <c r="H348" s="44">
        <f t="shared" si="15"/>
        <v>0</v>
      </c>
    </row>
    <row r="349" spans="1:8" s="45" customFormat="1" ht="12.75">
      <c r="A349" s="309"/>
      <c r="B349" s="51" t="s">
        <v>751</v>
      </c>
      <c r="C349" s="52" t="s">
        <v>656</v>
      </c>
      <c r="D349" s="305">
        <v>1</v>
      </c>
      <c r="E349" s="306" t="s">
        <v>17</v>
      </c>
      <c r="F349" s="201"/>
      <c r="G349" s="478"/>
      <c r="H349" s="44">
        <f t="shared" si="15"/>
        <v>0</v>
      </c>
    </row>
    <row r="350" spans="1:8" s="45" customFormat="1" ht="12.75">
      <c r="A350" s="309"/>
      <c r="B350" s="51" t="s">
        <v>440</v>
      </c>
      <c r="C350" s="52" t="s">
        <v>523</v>
      </c>
      <c r="D350" s="305">
        <v>6</v>
      </c>
      <c r="E350" s="306" t="s">
        <v>17</v>
      </c>
      <c r="F350" s="199"/>
      <c r="G350" s="199"/>
      <c r="H350" s="44">
        <f t="shared" si="15"/>
        <v>0</v>
      </c>
    </row>
    <row r="351" spans="1:8" s="45" customFormat="1" ht="12.75">
      <c r="A351" s="309"/>
      <c r="B351" s="51" t="s">
        <v>752</v>
      </c>
      <c r="C351" s="52" t="s">
        <v>549</v>
      </c>
      <c r="D351" s="305">
        <v>24</v>
      </c>
      <c r="E351" s="306" t="s">
        <v>19</v>
      </c>
      <c r="F351" s="201"/>
      <c r="G351" s="478"/>
      <c r="H351" s="44">
        <f t="shared" si="15"/>
        <v>0</v>
      </c>
    </row>
    <row r="352" spans="1:8" s="45" customFormat="1" ht="12.75">
      <c r="A352" s="309"/>
      <c r="B352" s="51" t="s">
        <v>753</v>
      </c>
      <c r="C352" s="52" t="s">
        <v>550</v>
      </c>
      <c r="D352" s="305">
        <v>24</v>
      </c>
      <c r="E352" s="306" t="s">
        <v>19</v>
      </c>
      <c r="F352" s="201"/>
      <c r="G352" s="478"/>
      <c r="H352" s="44">
        <f t="shared" si="15"/>
        <v>0</v>
      </c>
    </row>
    <row r="353" spans="1:8" s="45" customFormat="1" ht="12.75">
      <c r="A353" s="309"/>
      <c r="B353" s="51" t="s">
        <v>754</v>
      </c>
      <c r="C353" s="52" t="s">
        <v>551</v>
      </c>
      <c r="D353" s="305">
        <v>12</v>
      </c>
      <c r="E353" s="306" t="s">
        <v>17</v>
      </c>
      <c r="F353" s="201"/>
      <c r="G353" s="478"/>
      <c r="H353" s="44">
        <f t="shared" si="15"/>
        <v>0</v>
      </c>
    </row>
    <row r="354" spans="1:8" s="45" customFormat="1" ht="12.75">
      <c r="A354" s="309"/>
      <c r="B354" s="51" t="s">
        <v>755</v>
      </c>
      <c r="C354" s="52" t="s">
        <v>552</v>
      </c>
      <c r="D354" s="305">
        <v>10</v>
      </c>
      <c r="E354" s="306" t="s">
        <v>17</v>
      </c>
      <c r="F354" s="201"/>
      <c r="G354" s="478"/>
      <c r="H354" s="44">
        <f t="shared" si="15"/>
        <v>0</v>
      </c>
    </row>
    <row r="355" spans="1:8" s="45" customFormat="1" ht="25.5">
      <c r="A355" s="309"/>
      <c r="B355" s="51" t="s">
        <v>756</v>
      </c>
      <c r="C355" s="85" t="s">
        <v>553</v>
      </c>
      <c r="D355" s="271">
        <v>1</v>
      </c>
      <c r="E355" s="215" t="s">
        <v>17</v>
      </c>
      <c r="F355" s="198"/>
      <c r="G355" s="198"/>
      <c r="H355" s="44">
        <f t="shared" si="15"/>
        <v>0</v>
      </c>
    </row>
    <row r="356" spans="1:8" s="45" customFormat="1" ht="12.75">
      <c r="A356" s="309"/>
      <c r="B356" s="51" t="s">
        <v>757</v>
      </c>
      <c r="C356" s="326" t="s">
        <v>554</v>
      </c>
      <c r="D356" s="327">
        <v>1</v>
      </c>
      <c r="E356" s="328" t="s">
        <v>17</v>
      </c>
      <c r="F356" s="486"/>
      <c r="G356" s="487"/>
      <c r="H356" s="44">
        <f t="shared" si="15"/>
        <v>0</v>
      </c>
    </row>
    <row r="357" spans="1:8" s="45" customFormat="1" ht="12.75">
      <c r="A357" s="309"/>
      <c r="B357" s="51" t="s">
        <v>758</v>
      </c>
      <c r="C357" s="52" t="s">
        <v>555</v>
      </c>
      <c r="D357" s="305">
        <v>1</v>
      </c>
      <c r="E357" s="306" t="s">
        <v>17</v>
      </c>
      <c r="F357" s="201"/>
      <c r="G357" s="478"/>
      <c r="H357" s="44">
        <f t="shared" si="15"/>
        <v>0</v>
      </c>
    </row>
    <row r="358" spans="1:8" s="45" customFormat="1" ht="12.75">
      <c r="A358" s="309"/>
      <c r="B358" s="51" t="s">
        <v>759</v>
      </c>
      <c r="C358" s="52" t="s">
        <v>661</v>
      </c>
      <c r="D358" s="305">
        <v>24</v>
      </c>
      <c r="E358" s="306" t="s">
        <v>19</v>
      </c>
      <c r="F358" s="201"/>
      <c r="G358" s="478"/>
      <c r="H358" s="44">
        <f t="shared" si="15"/>
        <v>0</v>
      </c>
    </row>
    <row r="359" spans="1:8" s="45" customFormat="1" ht="12.75">
      <c r="A359" s="309"/>
      <c r="B359" s="51" t="s">
        <v>760</v>
      </c>
      <c r="C359" s="52" t="s">
        <v>557</v>
      </c>
      <c r="D359" s="305">
        <v>12</v>
      </c>
      <c r="E359" s="306" t="s">
        <v>19</v>
      </c>
      <c r="F359" s="201"/>
      <c r="G359" s="478"/>
      <c r="H359" s="44">
        <f t="shared" si="15"/>
        <v>0</v>
      </c>
    </row>
    <row r="360" spans="1:8" s="45" customFormat="1" ht="15.75" customHeight="1">
      <c r="A360" s="309"/>
      <c r="B360" s="51" t="s">
        <v>761</v>
      </c>
      <c r="C360" s="52" t="s">
        <v>558</v>
      </c>
      <c r="D360" s="305"/>
      <c r="E360" s="306"/>
      <c r="F360" s="93"/>
      <c r="G360" s="307"/>
      <c r="H360" s="44"/>
    </row>
    <row r="361" spans="1:8" s="45" customFormat="1" ht="12.75">
      <c r="A361" s="309"/>
      <c r="B361" s="319" t="s">
        <v>762</v>
      </c>
      <c r="C361" s="52" t="s">
        <v>559</v>
      </c>
      <c r="D361" s="305">
        <v>30</v>
      </c>
      <c r="E361" s="306" t="s">
        <v>17</v>
      </c>
      <c r="F361" s="198"/>
      <c r="G361" s="198"/>
      <c r="H361" s="44">
        <f t="shared" si="15"/>
        <v>0</v>
      </c>
    </row>
    <row r="362" spans="1:8" s="45" customFormat="1" ht="12.75">
      <c r="A362" s="309"/>
      <c r="B362" s="319" t="s">
        <v>763</v>
      </c>
      <c r="C362" s="52" t="s">
        <v>560</v>
      </c>
      <c r="D362" s="305">
        <v>4</v>
      </c>
      <c r="E362" s="306" t="s">
        <v>17</v>
      </c>
      <c r="F362" s="198"/>
      <c r="G362" s="198"/>
      <c r="H362" s="44">
        <f t="shared" si="15"/>
        <v>0</v>
      </c>
    </row>
    <row r="363" spans="1:8" s="45" customFormat="1" ht="16.5" customHeight="1">
      <c r="A363" s="309"/>
      <c r="B363" s="319" t="s">
        <v>764</v>
      </c>
      <c r="C363" s="52" t="s">
        <v>561</v>
      </c>
      <c r="D363" s="341"/>
      <c r="E363" s="72"/>
      <c r="F363" s="370"/>
      <c r="G363" s="371"/>
      <c r="H363" s="44"/>
    </row>
    <row r="364" spans="1:8" s="45" customFormat="1" ht="12.75">
      <c r="A364" s="309"/>
      <c r="B364" s="319" t="s">
        <v>765</v>
      </c>
      <c r="C364" s="52" t="s">
        <v>562</v>
      </c>
      <c r="D364" s="305">
        <v>12</v>
      </c>
      <c r="E364" s="306" t="s">
        <v>17</v>
      </c>
      <c r="F364" s="199"/>
      <c r="G364" s="478"/>
      <c r="H364" s="44">
        <f t="shared" si="15"/>
        <v>0</v>
      </c>
    </row>
    <row r="365" spans="1:8" s="45" customFormat="1" ht="12.75">
      <c r="A365" s="309"/>
      <c r="B365" s="319" t="s">
        <v>766</v>
      </c>
      <c r="C365" s="52" t="s">
        <v>563</v>
      </c>
      <c r="D365" s="305">
        <v>2</v>
      </c>
      <c r="E365" s="306" t="s">
        <v>17</v>
      </c>
      <c r="F365" s="201"/>
      <c r="G365" s="478"/>
      <c r="H365" s="44">
        <f t="shared" si="15"/>
        <v>0</v>
      </c>
    </row>
    <row r="366" spans="1:8" s="45" customFormat="1" ht="12.75">
      <c r="A366" s="309"/>
      <c r="B366" s="319" t="s">
        <v>767</v>
      </c>
      <c r="C366" s="52" t="s">
        <v>564</v>
      </c>
      <c r="D366" s="305">
        <v>9</v>
      </c>
      <c r="E366" s="306" t="s">
        <v>17</v>
      </c>
      <c r="F366" s="201"/>
      <c r="G366" s="478"/>
      <c r="H366" s="44">
        <f t="shared" si="15"/>
        <v>0</v>
      </c>
    </row>
    <row r="367" spans="1:8" s="45" customFormat="1" ht="12.75">
      <c r="A367" s="309"/>
      <c r="B367" s="319" t="s">
        <v>768</v>
      </c>
      <c r="C367" s="52" t="s">
        <v>565</v>
      </c>
      <c r="D367" s="305">
        <v>25</v>
      </c>
      <c r="E367" s="306" t="s">
        <v>17</v>
      </c>
      <c r="F367" s="199"/>
      <c r="G367" s="199"/>
      <c r="H367" s="44">
        <f t="shared" si="15"/>
        <v>0</v>
      </c>
    </row>
    <row r="368" spans="1:8" s="45" customFormat="1" ht="12.75">
      <c r="A368" s="309"/>
      <c r="B368" s="319" t="s">
        <v>769</v>
      </c>
      <c r="C368" s="52" t="s">
        <v>566</v>
      </c>
      <c r="D368" s="305">
        <v>10</v>
      </c>
      <c r="E368" s="306" t="s">
        <v>17</v>
      </c>
      <c r="F368" s="199"/>
      <c r="G368" s="199"/>
      <c r="H368" s="44">
        <f t="shared" si="15"/>
        <v>0</v>
      </c>
    </row>
    <row r="369" spans="1:8" s="45" customFormat="1" ht="25.5">
      <c r="A369" s="309"/>
      <c r="B369" s="319" t="s">
        <v>770</v>
      </c>
      <c r="C369" s="340" t="s">
        <v>567</v>
      </c>
      <c r="D369" s="341">
        <v>30</v>
      </c>
      <c r="E369" s="72" t="s">
        <v>17</v>
      </c>
      <c r="F369" s="199"/>
      <c r="G369" s="488"/>
      <c r="H369" s="44">
        <f t="shared" si="15"/>
        <v>0</v>
      </c>
    </row>
    <row r="370" spans="1:8" s="45" customFormat="1" ht="25.5">
      <c r="A370" s="309"/>
      <c r="B370" s="319" t="s">
        <v>771</v>
      </c>
      <c r="C370" s="340" t="s">
        <v>568</v>
      </c>
      <c r="D370" s="341">
        <v>4</v>
      </c>
      <c r="E370" s="72" t="s">
        <v>17</v>
      </c>
      <c r="F370" s="199"/>
      <c r="G370" s="488"/>
      <c r="H370" s="44">
        <f t="shared" si="15"/>
        <v>0</v>
      </c>
    </row>
    <row r="371" spans="1:8" s="45" customFormat="1" ht="29.25" customHeight="1">
      <c r="A371" s="309"/>
      <c r="B371" s="319" t="s">
        <v>772</v>
      </c>
      <c r="C371" s="340" t="s">
        <v>569</v>
      </c>
      <c r="D371" s="341">
        <v>10</v>
      </c>
      <c r="E371" s="72" t="s">
        <v>17</v>
      </c>
      <c r="F371" s="199"/>
      <c r="G371" s="488"/>
      <c r="H371" s="44">
        <f t="shared" si="15"/>
        <v>0</v>
      </c>
    </row>
    <row r="372" spans="1:8" s="45" customFormat="1" ht="12.75">
      <c r="A372" s="309"/>
      <c r="B372" s="319" t="s">
        <v>773</v>
      </c>
      <c r="C372" s="349" t="s">
        <v>570</v>
      </c>
      <c r="D372" s="323">
        <v>1</v>
      </c>
      <c r="E372" s="324" t="s">
        <v>17</v>
      </c>
      <c r="F372" s="199"/>
      <c r="G372" s="199"/>
      <c r="H372" s="44">
        <f t="shared" si="15"/>
        <v>0</v>
      </c>
    </row>
    <row r="373" spans="1:8" s="45" customFormat="1" ht="89.25">
      <c r="A373" s="309"/>
      <c r="B373" s="319" t="s">
        <v>774</v>
      </c>
      <c r="C373" s="85" t="s">
        <v>571</v>
      </c>
      <c r="D373" s="271">
        <v>9</v>
      </c>
      <c r="E373" s="215" t="s">
        <v>17</v>
      </c>
      <c r="F373" s="198"/>
      <c r="G373" s="198"/>
      <c r="H373" s="44">
        <f t="shared" si="15"/>
        <v>0</v>
      </c>
    </row>
    <row r="374" spans="1:8" s="45" customFormat="1" ht="28.5" customHeight="1">
      <c r="A374" s="309"/>
      <c r="B374" s="319" t="s">
        <v>775</v>
      </c>
      <c r="C374" s="85" t="s">
        <v>572</v>
      </c>
      <c r="D374" s="271">
        <v>1</v>
      </c>
      <c r="E374" s="215" t="s">
        <v>17</v>
      </c>
      <c r="F374" s="198"/>
      <c r="G374" s="198"/>
      <c r="H374" s="44">
        <f t="shared" si="15"/>
        <v>0</v>
      </c>
    </row>
    <row r="375" spans="1:8" s="45" customFormat="1" ht="12.75">
      <c r="A375" s="309"/>
      <c r="B375" s="319" t="s">
        <v>776</v>
      </c>
      <c r="C375" s="326" t="s">
        <v>573</v>
      </c>
      <c r="D375" s="327">
        <v>10</v>
      </c>
      <c r="E375" s="328" t="s">
        <v>17</v>
      </c>
      <c r="F375" s="486"/>
      <c r="G375" s="372" t="s">
        <v>28</v>
      </c>
      <c r="H375" s="44">
        <f t="shared" si="15"/>
        <v>0</v>
      </c>
    </row>
    <row r="376" spans="1:8" s="45" customFormat="1" ht="12.75">
      <c r="A376" s="309"/>
      <c r="B376" s="319" t="s">
        <v>777</v>
      </c>
      <c r="C376" s="52" t="s">
        <v>574</v>
      </c>
      <c r="D376" s="311">
        <v>1</v>
      </c>
      <c r="E376" s="312" t="s">
        <v>575</v>
      </c>
      <c r="F376" s="201"/>
      <c r="G376" s="479"/>
      <c r="H376" s="44">
        <f t="shared" si="15"/>
        <v>0</v>
      </c>
    </row>
    <row r="377" spans="1:8" s="45" customFormat="1" ht="12.75">
      <c r="A377" s="351"/>
      <c r="B377" s="335" t="s">
        <v>460</v>
      </c>
      <c r="C377" s="336" t="s">
        <v>203</v>
      </c>
      <c r="D377" s="305"/>
      <c r="E377" s="260"/>
      <c r="F377" s="261"/>
      <c r="G377" s="337"/>
      <c r="H377" s="44"/>
    </row>
    <row r="378" spans="1:8" s="45" customFormat="1" ht="25.5">
      <c r="A378" s="309"/>
      <c r="B378" s="373" t="s">
        <v>778</v>
      </c>
      <c r="C378" s="340" t="s">
        <v>577</v>
      </c>
      <c r="D378" s="341">
        <v>7</v>
      </c>
      <c r="E378" s="72" t="s">
        <v>17</v>
      </c>
      <c r="F378" s="199"/>
      <c r="G378" s="199"/>
      <c r="H378" s="44">
        <f t="shared" si="15"/>
        <v>0</v>
      </c>
    </row>
    <row r="379" spans="1:8" s="45" customFormat="1" ht="25.5">
      <c r="A379" s="309"/>
      <c r="B379" s="373" t="s">
        <v>779</v>
      </c>
      <c r="C379" s="340" t="s">
        <v>578</v>
      </c>
      <c r="D379" s="341">
        <v>9</v>
      </c>
      <c r="E379" s="72" t="s">
        <v>17</v>
      </c>
      <c r="F379" s="199"/>
      <c r="G379" s="199"/>
      <c r="H379" s="44">
        <f t="shared" si="15"/>
        <v>0</v>
      </c>
    </row>
    <row r="380" spans="1:8" s="45" customFormat="1" ht="12.75">
      <c r="A380" s="309"/>
      <c r="B380" s="373" t="s">
        <v>780</v>
      </c>
      <c r="C380" s="340" t="s">
        <v>579</v>
      </c>
      <c r="D380" s="341">
        <v>1</v>
      </c>
      <c r="E380" s="72" t="s">
        <v>17</v>
      </c>
      <c r="F380" s="199"/>
      <c r="G380" s="489"/>
      <c r="H380" s="44">
        <f t="shared" si="15"/>
        <v>0</v>
      </c>
    </row>
    <row r="381" spans="1:8" s="45" customFormat="1" ht="12.75">
      <c r="A381" s="309"/>
      <c r="B381" s="373" t="s">
        <v>781</v>
      </c>
      <c r="C381" s="52" t="s">
        <v>551</v>
      </c>
      <c r="D381" s="341">
        <v>6</v>
      </c>
      <c r="E381" s="72" t="s">
        <v>17</v>
      </c>
      <c r="F381" s="199"/>
      <c r="G381" s="199"/>
      <c r="H381" s="44">
        <f t="shared" si="15"/>
        <v>0</v>
      </c>
    </row>
    <row r="382" spans="1:8" s="45" customFormat="1" ht="12.75">
      <c r="A382" s="309"/>
      <c r="B382" s="373" t="s">
        <v>782</v>
      </c>
      <c r="C382" s="52" t="s">
        <v>580</v>
      </c>
      <c r="D382" s="305"/>
      <c r="E382" s="306"/>
      <c r="F382" s="266"/>
      <c r="G382" s="266"/>
      <c r="H382" s="44"/>
    </row>
    <row r="383" spans="1:8" s="45" customFormat="1" ht="12.75">
      <c r="A383" s="309"/>
      <c r="B383" s="51" t="s">
        <v>783</v>
      </c>
      <c r="C383" s="52" t="s">
        <v>581</v>
      </c>
      <c r="D383" s="305">
        <v>2</v>
      </c>
      <c r="E383" s="306" t="s">
        <v>17</v>
      </c>
      <c r="F383" s="199"/>
      <c r="G383" s="199"/>
      <c r="H383" s="44">
        <f t="shared" si="15"/>
        <v>0</v>
      </c>
    </row>
    <row r="384" spans="1:8" s="45" customFormat="1" ht="12.75">
      <c r="A384" s="309"/>
      <c r="B384" s="51" t="s">
        <v>784</v>
      </c>
      <c r="C384" s="52" t="s">
        <v>582</v>
      </c>
      <c r="D384" s="305">
        <v>2</v>
      </c>
      <c r="E384" s="306" t="s">
        <v>17</v>
      </c>
      <c r="F384" s="199"/>
      <c r="G384" s="199"/>
      <c r="H384" s="44">
        <f t="shared" si="15"/>
        <v>0</v>
      </c>
    </row>
    <row r="385" spans="1:8" s="45" customFormat="1" ht="12.75">
      <c r="A385" s="309"/>
      <c r="B385" s="373" t="s">
        <v>785</v>
      </c>
      <c r="C385" s="374" t="s">
        <v>583</v>
      </c>
      <c r="D385" s="305">
        <v>900</v>
      </c>
      <c r="E385" s="306" t="s">
        <v>19</v>
      </c>
      <c r="F385" s="199"/>
      <c r="G385" s="199"/>
      <c r="H385" s="44">
        <f t="shared" si="15"/>
        <v>0</v>
      </c>
    </row>
    <row r="386" spans="1:8" s="45" customFormat="1" ht="12.75">
      <c r="A386" s="309"/>
      <c r="B386" s="373" t="s">
        <v>786</v>
      </c>
      <c r="C386" s="349" t="s">
        <v>584</v>
      </c>
      <c r="D386" s="323">
        <v>15</v>
      </c>
      <c r="E386" s="324" t="s">
        <v>19</v>
      </c>
      <c r="F386" s="483"/>
      <c r="G386" s="483"/>
      <c r="H386" s="44">
        <f t="shared" si="15"/>
        <v>0</v>
      </c>
    </row>
    <row r="387" spans="1:8" s="45" customFormat="1" ht="12.75">
      <c r="A387" s="375"/>
      <c r="B387" s="373" t="s">
        <v>787</v>
      </c>
      <c r="C387" s="374" t="s">
        <v>585</v>
      </c>
      <c r="D387" s="320">
        <v>1</v>
      </c>
      <c r="E387" s="321" t="s">
        <v>17</v>
      </c>
      <c r="F387" s="199"/>
      <c r="G387" s="199"/>
      <c r="H387" s="44">
        <f t="shared" si="15"/>
        <v>0</v>
      </c>
    </row>
    <row r="388" spans="1:8" s="45" customFormat="1" ht="38.25">
      <c r="A388" s="309"/>
      <c r="B388" s="373" t="s">
        <v>788</v>
      </c>
      <c r="C388" s="376" t="s">
        <v>586</v>
      </c>
      <c r="D388" s="271">
        <v>1</v>
      </c>
      <c r="E388" s="215" t="s">
        <v>17</v>
      </c>
      <c r="F388" s="198"/>
      <c r="G388" s="198"/>
      <c r="H388" s="44">
        <f t="shared" si="15"/>
        <v>0</v>
      </c>
    </row>
    <row r="389" spans="1:8" s="45" customFormat="1" ht="12.75">
      <c r="A389" s="309"/>
      <c r="B389" s="373" t="s">
        <v>789</v>
      </c>
      <c r="C389" s="326" t="s">
        <v>587</v>
      </c>
      <c r="D389" s="327">
        <v>2</v>
      </c>
      <c r="E389" s="328" t="s">
        <v>17</v>
      </c>
      <c r="F389" s="490"/>
      <c r="G389" s="490"/>
      <c r="H389" s="44">
        <f t="shared" si="15"/>
        <v>0</v>
      </c>
    </row>
    <row r="390" spans="1:8" s="45" customFormat="1" ht="12.75">
      <c r="A390" s="309"/>
      <c r="B390" s="373" t="s">
        <v>790</v>
      </c>
      <c r="C390" s="52" t="s">
        <v>588</v>
      </c>
      <c r="D390" s="305">
        <v>30</v>
      </c>
      <c r="E390" s="306" t="s">
        <v>17</v>
      </c>
      <c r="F390" s="199"/>
      <c r="G390" s="199"/>
      <c r="H390" s="44">
        <f t="shared" si="15"/>
        <v>0</v>
      </c>
    </row>
    <row r="391" spans="1:8" s="45" customFormat="1" ht="12.75">
      <c r="A391" s="309"/>
      <c r="B391" s="373" t="s">
        <v>791</v>
      </c>
      <c r="C391" s="52" t="s">
        <v>589</v>
      </c>
      <c r="D391" s="305">
        <v>36</v>
      </c>
      <c r="E391" s="306" t="s">
        <v>17</v>
      </c>
      <c r="F391" s="199"/>
      <c r="G391" s="199"/>
      <c r="H391" s="44">
        <f t="shared" si="15"/>
        <v>0</v>
      </c>
    </row>
    <row r="392" spans="1:8" s="45" customFormat="1" ht="12.75">
      <c r="A392" s="309"/>
      <c r="B392" s="373" t="s">
        <v>792</v>
      </c>
      <c r="C392" s="52" t="s">
        <v>648</v>
      </c>
      <c r="D392" s="305">
        <v>4</v>
      </c>
      <c r="E392" s="306" t="s">
        <v>17</v>
      </c>
      <c r="F392" s="201"/>
      <c r="G392" s="478"/>
      <c r="H392" s="44">
        <f t="shared" si="15"/>
        <v>0</v>
      </c>
    </row>
    <row r="393" spans="1:8" s="45" customFormat="1" ht="12.75">
      <c r="A393" s="309"/>
      <c r="B393" s="373" t="s">
        <v>793</v>
      </c>
      <c r="C393" s="377" t="s">
        <v>590</v>
      </c>
      <c r="D393" s="305">
        <v>4</v>
      </c>
      <c r="E393" s="306" t="s">
        <v>17</v>
      </c>
      <c r="F393" s="201"/>
      <c r="G393" s="478"/>
      <c r="H393" s="44">
        <f t="shared" si="15"/>
        <v>0</v>
      </c>
    </row>
    <row r="394" spans="1:9" s="45" customFormat="1" ht="12.75">
      <c r="A394" s="355"/>
      <c r="B394" s="378"/>
      <c r="C394" s="379" t="s">
        <v>591</v>
      </c>
      <c r="D394" s="380"/>
      <c r="E394" s="380"/>
      <c r="F394" s="359">
        <f>SUMPRODUCT(D342:D393,F342:F393)</f>
        <v>0</v>
      </c>
      <c r="G394" s="359">
        <f>SUMPRODUCT(D342:D393,G342:G393)</f>
        <v>0</v>
      </c>
      <c r="H394" s="360">
        <f>SUM(H342:H393)</f>
        <v>0</v>
      </c>
      <c r="I394" s="316"/>
    </row>
    <row r="395" spans="1:8" s="45" customFormat="1" ht="12.75">
      <c r="A395" s="351"/>
      <c r="B395" s="361">
        <v>4</v>
      </c>
      <c r="C395" s="362" t="s">
        <v>592</v>
      </c>
      <c r="D395" s="363"/>
      <c r="E395" s="364"/>
      <c r="F395" s="365"/>
      <c r="G395" s="366"/>
      <c r="H395" s="262"/>
    </row>
    <row r="396" spans="1:8" s="45" customFormat="1" ht="12.75">
      <c r="A396" s="351"/>
      <c r="B396" s="381" t="s">
        <v>15</v>
      </c>
      <c r="C396" s="382" t="s">
        <v>593</v>
      </c>
      <c r="D396" s="311"/>
      <c r="E396" s="383"/>
      <c r="F396" s="384"/>
      <c r="G396" s="385"/>
      <c r="H396" s="386"/>
    </row>
    <row r="397" spans="1:8" s="45" customFormat="1" ht="12.75">
      <c r="A397" s="309"/>
      <c r="B397" s="373" t="s">
        <v>794</v>
      </c>
      <c r="C397" s="52" t="s">
        <v>664</v>
      </c>
      <c r="D397" s="305">
        <v>2</v>
      </c>
      <c r="E397" s="306" t="s">
        <v>17</v>
      </c>
      <c r="F397" s="201"/>
      <c r="G397" s="478"/>
      <c r="H397" s="44">
        <f aca="true" t="shared" si="16" ref="H397:H408">SUM(F397,G397)*D397</f>
        <v>0</v>
      </c>
    </row>
    <row r="398" spans="1:8" s="45" customFormat="1" ht="12.75">
      <c r="A398" s="309"/>
      <c r="B398" s="373" t="s">
        <v>795</v>
      </c>
      <c r="C398" s="52" t="s">
        <v>557</v>
      </c>
      <c r="D398" s="305">
        <v>9</v>
      </c>
      <c r="E398" s="306" t="s">
        <v>19</v>
      </c>
      <c r="F398" s="201"/>
      <c r="G398" s="478"/>
      <c r="H398" s="44">
        <f t="shared" si="16"/>
        <v>0</v>
      </c>
    </row>
    <row r="399" spans="1:8" s="45" customFormat="1" ht="12.75">
      <c r="A399" s="309"/>
      <c r="B399" s="373" t="s">
        <v>796</v>
      </c>
      <c r="C399" s="52" t="s">
        <v>594</v>
      </c>
      <c r="D399" s="320">
        <v>2</v>
      </c>
      <c r="E399" s="321" t="s">
        <v>17</v>
      </c>
      <c r="F399" s="201"/>
      <c r="G399" s="478"/>
      <c r="H399" s="44">
        <f t="shared" si="16"/>
        <v>0</v>
      </c>
    </row>
    <row r="400" spans="1:8" s="45" customFormat="1" ht="25.5">
      <c r="A400" s="309"/>
      <c r="B400" s="373" t="s">
        <v>797</v>
      </c>
      <c r="C400" s="387" t="s">
        <v>595</v>
      </c>
      <c r="D400" s="388">
        <v>4</v>
      </c>
      <c r="E400" s="389" t="s">
        <v>17</v>
      </c>
      <c r="F400" s="199"/>
      <c r="G400" s="199"/>
      <c r="H400" s="44">
        <f t="shared" si="16"/>
        <v>0</v>
      </c>
    </row>
    <row r="401" spans="1:8" s="45" customFormat="1" ht="12.75">
      <c r="A401" s="390"/>
      <c r="B401" s="373" t="s">
        <v>798</v>
      </c>
      <c r="C401" s="52" t="s">
        <v>665</v>
      </c>
      <c r="D401" s="391"/>
      <c r="E401" s="306"/>
      <c r="F401" s="93"/>
      <c r="G401" s="392"/>
      <c r="H401" s="393"/>
    </row>
    <row r="402" spans="1:8" s="45" customFormat="1" ht="12.75">
      <c r="A402" s="394"/>
      <c r="B402" s="373" t="s">
        <v>799</v>
      </c>
      <c r="C402" s="52" t="s">
        <v>666</v>
      </c>
      <c r="D402" s="395">
        <v>1</v>
      </c>
      <c r="E402" s="312" t="s">
        <v>17</v>
      </c>
      <c r="F402" s="491"/>
      <c r="G402" s="202"/>
      <c r="H402" s="393">
        <f>(F402+G402)*D402</f>
        <v>0</v>
      </c>
    </row>
    <row r="403" spans="1:8" s="45" customFormat="1" ht="12.75">
      <c r="A403" s="309"/>
      <c r="B403" s="373" t="s">
        <v>800</v>
      </c>
      <c r="C403" s="374" t="s">
        <v>583</v>
      </c>
      <c r="D403" s="311">
        <v>750</v>
      </c>
      <c r="E403" s="312" t="s">
        <v>19</v>
      </c>
      <c r="F403" s="199"/>
      <c r="G403" s="199"/>
      <c r="H403" s="44">
        <f t="shared" si="16"/>
        <v>0</v>
      </c>
    </row>
    <row r="404" spans="1:8" s="45" customFormat="1" ht="12.75">
      <c r="A404" s="309"/>
      <c r="B404" s="373" t="s">
        <v>801</v>
      </c>
      <c r="C404" s="310" t="s">
        <v>596</v>
      </c>
      <c r="D404" s="311">
        <v>1</v>
      </c>
      <c r="E404" s="312" t="s">
        <v>17</v>
      </c>
      <c r="F404" s="199"/>
      <c r="G404" s="199"/>
      <c r="H404" s="44">
        <f t="shared" si="16"/>
        <v>0</v>
      </c>
    </row>
    <row r="405" spans="1:8" s="45" customFormat="1" ht="12.75">
      <c r="A405" s="309"/>
      <c r="B405" s="373" t="s">
        <v>802</v>
      </c>
      <c r="C405" s="85" t="s">
        <v>597</v>
      </c>
      <c r="D405" s="396">
        <v>1</v>
      </c>
      <c r="E405" s="58" t="s">
        <v>17</v>
      </c>
      <c r="F405" s="491"/>
      <c r="G405" s="478"/>
      <c r="H405" s="44">
        <f t="shared" si="16"/>
        <v>0</v>
      </c>
    </row>
    <row r="406" spans="1:8" s="45" customFormat="1" ht="12.75">
      <c r="A406" s="309"/>
      <c r="B406" s="373" t="s">
        <v>803</v>
      </c>
      <c r="C406" s="52" t="s">
        <v>598</v>
      </c>
      <c r="D406" s="311">
        <v>60</v>
      </c>
      <c r="E406" s="312" t="s">
        <v>19</v>
      </c>
      <c r="F406" s="491"/>
      <c r="G406" s="478"/>
      <c r="H406" s="44">
        <f t="shared" si="16"/>
        <v>0</v>
      </c>
    </row>
    <row r="407" spans="1:8" s="45" customFormat="1" ht="12.75">
      <c r="A407" s="309"/>
      <c r="B407" s="373" t="s">
        <v>804</v>
      </c>
      <c r="C407" s="397" t="s">
        <v>590</v>
      </c>
      <c r="D407" s="305">
        <v>4</v>
      </c>
      <c r="E407" s="306" t="s">
        <v>17</v>
      </c>
      <c r="F407" s="201"/>
      <c r="G407" s="478"/>
      <c r="H407" s="44">
        <f t="shared" si="16"/>
        <v>0</v>
      </c>
    </row>
    <row r="408" spans="1:8" s="45" customFormat="1" ht="12.75">
      <c r="A408" s="309"/>
      <c r="B408" s="373" t="s">
        <v>805</v>
      </c>
      <c r="C408" s="310" t="s">
        <v>599</v>
      </c>
      <c r="D408" s="311">
        <v>24</v>
      </c>
      <c r="E408" s="312" t="s">
        <v>17</v>
      </c>
      <c r="F408" s="491"/>
      <c r="G408" s="478"/>
      <c r="H408" s="44">
        <f t="shared" si="16"/>
        <v>0</v>
      </c>
    </row>
    <row r="409" spans="1:9" s="45" customFormat="1" ht="12.75">
      <c r="A409" s="355"/>
      <c r="B409" s="378"/>
      <c r="C409" s="379" t="s">
        <v>600</v>
      </c>
      <c r="D409" s="380"/>
      <c r="E409" s="380"/>
      <c r="F409" s="359">
        <f>SUMPRODUCT(D397:D408,F397:F408)</f>
        <v>0</v>
      </c>
      <c r="G409" s="359">
        <f>SUMPRODUCT(D397:D408,G397:G408)</f>
        <v>0</v>
      </c>
      <c r="H409" s="360">
        <f>SUM(H397:H408)</f>
        <v>0</v>
      </c>
      <c r="I409" s="316"/>
    </row>
    <row r="410" spans="1:8" s="45" customFormat="1" ht="12.75">
      <c r="A410" s="351"/>
      <c r="B410" s="361">
        <v>5</v>
      </c>
      <c r="C410" s="362" t="s">
        <v>601</v>
      </c>
      <c r="D410" s="363"/>
      <c r="E410" s="364"/>
      <c r="F410" s="365"/>
      <c r="G410" s="366"/>
      <c r="H410" s="262"/>
    </row>
    <row r="411" spans="1:8" s="45" customFormat="1" ht="12.75">
      <c r="A411" s="398"/>
      <c r="B411" s="381" t="s">
        <v>16</v>
      </c>
      <c r="C411" s="382" t="s">
        <v>602</v>
      </c>
      <c r="D411" s="311"/>
      <c r="E411" s="383"/>
      <c r="F411" s="384"/>
      <c r="G411" s="385"/>
      <c r="H411" s="386"/>
    </row>
    <row r="412" spans="1:8" s="123" customFormat="1" ht="38.25">
      <c r="A412" s="142"/>
      <c r="B412" s="68" t="s">
        <v>806</v>
      </c>
      <c r="C412" s="399" t="s">
        <v>645</v>
      </c>
      <c r="D412" s="400">
        <v>1</v>
      </c>
      <c r="E412" s="401" t="s">
        <v>17</v>
      </c>
      <c r="F412" s="492"/>
      <c r="G412" s="198"/>
      <c r="H412" s="44">
        <f aca="true" t="shared" si="17" ref="H412:H433">SUM(F412,G412)*D412</f>
        <v>0</v>
      </c>
    </row>
    <row r="413" spans="1:8" s="45" customFormat="1" ht="25.5">
      <c r="A413" s="142"/>
      <c r="B413" s="68" t="s">
        <v>807</v>
      </c>
      <c r="C413" s="402" t="s">
        <v>603</v>
      </c>
      <c r="D413" s="271">
        <v>12</v>
      </c>
      <c r="E413" s="215" t="s">
        <v>17</v>
      </c>
      <c r="F413" s="198"/>
      <c r="G413" s="198"/>
      <c r="H413" s="44">
        <f t="shared" si="17"/>
        <v>0</v>
      </c>
    </row>
    <row r="414" spans="1:8" s="45" customFormat="1" ht="25.5">
      <c r="A414" s="142"/>
      <c r="B414" s="68" t="s">
        <v>808</v>
      </c>
      <c r="C414" s="40" t="s">
        <v>604</v>
      </c>
      <c r="D414" s="271">
        <v>2</v>
      </c>
      <c r="E414" s="215" t="s">
        <v>17</v>
      </c>
      <c r="F414" s="199"/>
      <c r="G414" s="200"/>
      <c r="H414" s="44">
        <f t="shared" si="17"/>
        <v>0</v>
      </c>
    </row>
    <row r="415" spans="1:8" s="45" customFormat="1" ht="12.75">
      <c r="A415" s="142"/>
      <c r="B415" s="68" t="s">
        <v>809</v>
      </c>
      <c r="C415" s="40" t="s">
        <v>605</v>
      </c>
      <c r="D415" s="271">
        <v>1</v>
      </c>
      <c r="E415" s="215" t="s">
        <v>17</v>
      </c>
      <c r="F415" s="199"/>
      <c r="G415" s="200"/>
      <c r="H415" s="44">
        <f t="shared" si="17"/>
        <v>0</v>
      </c>
    </row>
    <row r="416" spans="1:8" s="45" customFormat="1" ht="12.75">
      <c r="A416" s="403"/>
      <c r="B416" s="68" t="s">
        <v>810</v>
      </c>
      <c r="C416" s="399" t="s">
        <v>606</v>
      </c>
      <c r="D416" s="271">
        <v>14</v>
      </c>
      <c r="E416" s="215" t="s">
        <v>428</v>
      </c>
      <c r="F416" s="199"/>
      <c r="G416" s="200"/>
      <c r="H416" s="44">
        <f t="shared" si="17"/>
        <v>0</v>
      </c>
    </row>
    <row r="417" spans="1:8" s="45" customFormat="1" ht="12.75">
      <c r="A417" s="143"/>
      <c r="B417" s="68" t="s">
        <v>811</v>
      </c>
      <c r="C417" s="404" t="s">
        <v>607</v>
      </c>
      <c r="D417" s="271">
        <v>14</v>
      </c>
      <c r="E417" s="215" t="s">
        <v>428</v>
      </c>
      <c r="F417" s="199"/>
      <c r="G417" s="200"/>
      <c r="H417" s="44">
        <f t="shared" si="17"/>
        <v>0</v>
      </c>
    </row>
    <row r="418" spans="1:8" s="45" customFormat="1" ht="12.75">
      <c r="A418" s="142"/>
      <c r="B418" s="68" t="s">
        <v>812</v>
      </c>
      <c r="C418" s="52" t="s">
        <v>608</v>
      </c>
      <c r="D418" s="305">
        <v>1</v>
      </c>
      <c r="E418" s="306" t="s">
        <v>17</v>
      </c>
      <c r="F418" s="201"/>
      <c r="G418" s="478"/>
      <c r="H418" s="44">
        <f t="shared" si="17"/>
        <v>0</v>
      </c>
    </row>
    <row r="419" spans="1:8" s="45" customFormat="1" ht="12.75">
      <c r="A419" s="142"/>
      <c r="B419" s="68" t="s">
        <v>813</v>
      </c>
      <c r="C419" s="399" t="s">
        <v>609</v>
      </c>
      <c r="D419" s="311">
        <v>450</v>
      </c>
      <c r="E419" s="312" t="s">
        <v>19</v>
      </c>
      <c r="F419" s="199"/>
      <c r="G419" s="199"/>
      <c r="H419" s="44">
        <f t="shared" si="17"/>
        <v>0</v>
      </c>
    </row>
    <row r="420" spans="1:8" s="123" customFormat="1" ht="12.75">
      <c r="A420" s="142"/>
      <c r="B420" s="68" t="s">
        <v>814</v>
      </c>
      <c r="C420" s="405" t="s">
        <v>610</v>
      </c>
      <c r="D420" s="259">
        <v>14</v>
      </c>
      <c r="E420" s="306" t="s">
        <v>17</v>
      </c>
      <c r="F420" s="201"/>
      <c r="G420" s="202"/>
      <c r="H420" s="44">
        <f t="shared" si="17"/>
        <v>0</v>
      </c>
    </row>
    <row r="421" spans="1:8" s="123" customFormat="1" ht="12.75">
      <c r="A421" s="142"/>
      <c r="B421" s="68" t="s">
        <v>815</v>
      </c>
      <c r="C421" s="52" t="s">
        <v>611</v>
      </c>
      <c r="D421" s="259">
        <v>14</v>
      </c>
      <c r="E421" s="306" t="s">
        <v>17</v>
      </c>
      <c r="F421" s="201"/>
      <c r="G421" s="266" t="s">
        <v>28</v>
      </c>
      <c r="H421" s="44">
        <f t="shared" si="17"/>
        <v>0</v>
      </c>
    </row>
    <row r="422" spans="1:8" s="45" customFormat="1" ht="12.75">
      <c r="A422" s="406"/>
      <c r="B422" s="68" t="s">
        <v>816</v>
      </c>
      <c r="C422" s="52" t="s">
        <v>612</v>
      </c>
      <c r="D422" s="259">
        <v>8</v>
      </c>
      <c r="E422" s="306" t="s">
        <v>19</v>
      </c>
      <c r="F422" s="201"/>
      <c r="G422" s="199"/>
      <c r="H422" s="44">
        <f t="shared" si="17"/>
        <v>0</v>
      </c>
    </row>
    <row r="423" spans="1:8" s="45" customFormat="1" ht="12.75">
      <c r="A423" s="142"/>
      <c r="B423" s="68" t="s">
        <v>817</v>
      </c>
      <c r="C423" s="52" t="s">
        <v>613</v>
      </c>
      <c r="D423" s="305">
        <v>93</v>
      </c>
      <c r="E423" s="306" t="s">
        <v>19</v>
      </c>
      <c r="F423" s="201"/>
      <c r="G423" s="478"/>
      <c r="H423" s="44">
        <f t="shared" si="17"/>
        <v>0</v>
      </c>
    </row>
    <row r="424" spans="1:8" s="45" customFormat="1" ht="25.5">
      <c r="A424" s="142"/>
      <c r="B424" s="68" t="s">
        <v>818</v>
      </c>
      <c r="C424" s="52" t="s">
        <v>614</v>
      </c>
      <c r="D424" s="407">
        <v>5</v>
      </c>
      <c r="E424" s="408" t="s">
        <v>19</v>
      </c>
      <c r="F424" s="198"/>
      <c r="G424" s="198"/>
      <c r="H424" s="44">
        <f t="shared" si="17"/>
        <v>0</v>
      </c>
    </row>
    <row r="425" spans="1:8" s="45" customFormat="1" ht="12.75">
      <c r="A425" s="142"/>
      <c r="B425" s="68" t="s">
        <v>819</v>
      </c>
      <c r="C425" s="52" t="s">
        <v>615</v>
      </c>
      <c r="D425" s="311">
        <v>23</v>
      </c>
      <c r="E425" s="312" t="s">
        <v>19</v>
      </c>
      <c r="F425" s="201"/>
      <c r="G425" s="478"/>
      <c r="H425" s="44">
        <f t="shared" si="17"/>
        <v>0</v>
      </c>
    </row>
    <row r="426" spans="1:8" s="45" customFormat="1" ht="12.75">
      <c r="A426" s="309"/>
      <c r="B426" s="68" t="s">
        <v>820</v>
      </c>
      <c r="C426" s="349" t="s">
        <v>657</v>
      </c>
      <c r="D426" s="323">
        <v>8</v>
      </c>
      <c r="E426" s="324" t="s">
        <v>17</v>
      </c>
      <c r="F426" s="493"/>
      <c r="G426" s="480"/>
      <c r="H426" s="44">
        <f t="shared" si="17"/>
        <v>0</v>
      </c>
    </row>
    <row r="427" spans="1:8" s="45" customFormat="1" ht="25.5">
      <c r="A427" s="309"/>
      <c r="B427" s="68" t="s">
        <v>821</v>
      </c>
      <c r="C427" s="387" t="s">
        <v>616</v>
      </c>
      <c r="D427" s="388">
        <v>10</v>
      </c>
      <c r="E427" s="389" t="s">
        <v>17</v>
      </c>
      <c r="F427" s="199"/>
      <c r="G427" s="199"/>
      <c r="H427" s="44">
        <f t="shared" si="17"/>
        <v>0</v>
      </c>
    </row>
    <row r="428" spans="1:8" s="45" customFormat="1" ht="25.5">
      <c r="A428" s="309"/>
      <c r="B428" s="68" t="s">
        <v>822</v>
      </c>
      <c r="C428" s="340" t="s">
        <v>567</v>
      </c>
      <c r="D428" s="341">
        <v>1</v>
      </c>
      <c r="E428" s="72" t="s">
        <v>17</v>
      </c>
      <c r="F428" s="199"/>
      <c r="G428" s="488"/>
      <c r="H428" s="44">
        <f t="shared" si="17"/>
        <v>0</v>
      </c>
    </row>
    <row r="429" spans="1:8" s="45" customFormat="1" ht="12.75">
      <c r="A429" s="309"/>
      <c r="B429" s="68" t="s">
        <v>823</v>
      </c>
      <c r="C429" s="52" t="s">
        <v>660</v>
      </c>
      <c r="D429" s="305">
        <v>2</v>
      </c>
      <c r="E429" s="306" t="s">
        <v>17</v>
      </c>
      <c r="F429" s="198"/>
      <c r="G429" s="198"/>
      <c r="H429" s="44">
        <f t="shared" si="17"/>
        <v>0</v>
      </c>
    </row>
    <row r="430" spans="1:8" s="45" customFormat="1" ht="12.75">
      <c r="A430" s="142"/>
      <c r="B430" s="68" t="s">
        <v>824</v>
      </c>
      <c r="C430" s="310" t="s">
        <v>617</v>
      </c>
      <c r="D430" s="311">
        <v>15</v>
      </c>
      <c r="E430" s="312" t="s">
        <v>17</v>
      </c>
      <c r="F430" s="201"/>
      <c r="G430" s="478"/>
      <c r="H430" s="44">
        <f t="shared" si="17"/>
        <v>0</v>
      </c>
    </row>
    <row r="431" spans="1:8" s="45" customFormat="1" ht="12.75">
      <c r="A431" s="309"/>
      <c r="B431" s="68" t="s">
        <v>825</v>
      </c>
      <c r="C431" s="52" t="s">
        <v>581</v>
      </c>
      <c r="D431" s="305">
        <v>4</v>
      </c>
      <c r="E431" s="306" t="s">
        <v>17</v>
      </c>
      <c r="F431" s="199"/>
      <c r="G431" s="199"/>
      <c r="H431" s="44">
        <f t="shared" si="17"/>
        <v>0</v>
      </c>
    </row>
    <row r="432" spans="1:8" s="45" customFormat="1" ht="12.75">
      <c r="A432" s="142"/>
      <c r="B432" s="68" t="s">
        <v>826</v>
      </c>
      <c r="C432" s="399" t="s">
        <v>618</v>
      </c>
      <c r="D432" s="259">
        <v>1</v>
      </c>
      <c r="E432" s="58" t="s">
        <v>17</v>
      </c>
      <c r="F432" s="201"/>
      <c r="G432" s="201"/>
      <c r="H432" s="44">
        <f t="shared" si="17"/>
        <v>0</v>
      </c>
    </row>
    <row r="433" spans="1:8" s="45" customFormat="1" ht="12.75">
      <c r="A433" s="309"/>
      <c r="B433" s="68" t="s">
        <v>827</v>
      </c>
      <c r="C433" s="52" t="s">
        <v>619</v>
      </c>
      <c r="D433" s="311">
        <v>45</v>
      </c>
      <c r="E433" s="312" t="s">
        <v>19</v>
      </c>
      <c r="F433" s="491"/>
      <c r="G433" s="478"/>
      <c r="H433" s="44">
        <f t="shared" si="17"/>
        <v>0</v>
      </c>
    </row>
    <row r="434" spans="1:9" s="45" customFormat="1" ht="12.75">
      <c r="A434" s="409"/>
      <c r="B434" s="410"/>
      <c r="C434" s="411" t="s">
        <v>620</v>
      </c>
      <c r="D434" s="412"/>
      <c r="E434" s="412"/>
      <c r="F434" s="413">
        <f>SUMPRODUCT(D412:D433,F412:F433)</f>
        <v>0</v>
      </c>
      <c r="G434" s="413">
        <f>SUMPRODUCT(D412:D433,G412:G433)</f>
        <v>0</v>
      </c>
      <c r="H434" s="414">
        <f>SUM(H412:H433)</f>
        <v>0</v>
      </c>
      <c r="I434" s="316"/>
    </row>
    <row r="435" spans="1:8" s="45" customFormat="1" ht="16.5" customHeight="1">
      <c r="A435" s="398"/>
      <c r="B435" s="381" t="s">
        <v>217</v>
      </c>
      <c r="C435" s="382" t="s">
        <v>621</v>
      </c>
      <c r="D435" s="311"/>
      <c r="E435" s="383"/>
      <c r="F435" s="384"/>
      <c r="G435" s="385"/>
      <c r="H435" s="386"/>
    </row>
    <row r="436" spans="1:8" s="45" customFormat="1" ht="25.5">
      <c r="A436" s="309"/>
      <c r="B436" s="415" t="s">
        <v>828</v>
      </c>
      <c r="C436" s="416" t="s">
        <v>622</v>
      </c>
      <c r="D436" s="417">
        <v>1</v>
      </c>
      <c r="E436" s="313" t="s">
        <v>17</v>
      </c>
      <c r="F436" s="199"/>
      <c r="G436" s="199"/>
      <c r="H436" s="44">
        <f aca="true" t="shared" si="18" ref="H436:H444">SUM(F436,G436)*D436</f>
        <v>0</v>
      </c>
    </row>
    <row r="437" spans="1:8" s="45" customFormat="1" ht="25.5">
      <c r="A437" s="309"/>
      <c r="B437" s="415" t="s">
        <v>829</v>
      </c>
      <c r="C437" s="416" t="s">
        <v>668</v>
      </c>
      <c r="D437" s="417">
        <v>1</v>
      </c>
      <c r="E437" s="313" t="s">
        <v>17</v>
      </c>
      <c r="F437" s="199"/>
      <c r="G437" s="199"/>
      <c r="H437" s="44">
        <f>SUM(F437,G437)*D437</f>
        <v>0</v>
      </c>
    </row>
    <row r="438" spans="1:8" s="45" customFormat="1" ht="12.75">
      <c r="A438" s="309"/>
      <c r="B438" s="415" t="s">
        <v>830</v>
      </c>
      <c r="C438" s="52" t="s">
        <v>613</v>
      </c>
      <c r="D438" s="305">
        <v>90</v>
      </c>
      <c r="E438" s="306" t="s">
        <v>19</v>
      </c>
      <c r="F438" s="201"/>
      <c r="G438" s="478"/>
      <c r="H438" s="44">
        <f t="shared" si="18"/>
        <v>0</v>
      </c>
    </row>
    <row r="439" spans="1:8" s="45" customFormat="1" ht="12.75">
      <c r="A439" s="309"/>
      <c r="B439" s="415" t="s">
        <v>831</v>
      </c>
      <c r="C439" s="310" t="s">
        <v>556</v>
      </c>
      <c r="D439" s="311">
        <v>21</v>
      </c>
      <c r="E439" s="312" t="s">
        <v>19</v>
      </c>
      <c r="F439" s="201"/>
      <c r="G439" s="478"/>
      <c r="H439" s="44">
        <f t="shared" si="18"/>
        <v>0</v>
      </c>
    </row>
    <row r="440" spans="1:8" s="45" customFormat="1" ht="25.5">
      <c r="A440" s="309"/>
      <c r="B440" s="415" t="s">
        <v>832</v>
      </c>
      <c r="C440" s="387" t="s">
        <v>616</v>
      </c>
      <c r="D440" s="388">
        <v>10</v>
      </c>
      <c r="E440" s="389" t="s">
        <v>17</v>
      </c>
      <c r="F440" s="199"/>
      <c r="G440" s="199"/>
      <c r="H440" s="44">
        <f t="shared" si="18"/>
        <v>0</v>
      </c>
    </row>
    <row r="441" spans="1:8" s="45" customFormat="1" ht="12.75">
      <c r="A441" s="309"/>
      <c r="B441" s="415" t="s">
        <v>833</v>
      </c>
      <c r="C441" s="310" t="s">
        <v>617</v>
      </c>
      <c r="D441" s="311">
        <v>40</v>
      </c>
      <c r="E441" s="312" t="s">
        <v>17</v>
      </c>
      <c r="F441" s="201"/>
      <c r="G441" s="478"/>
      <c r="H441" s="44">
        <f t="shared" si="18"/>
        <v>0</v>
      </c>
    </row>
    <row r="442" spans="1:8" s="45" customFormat="1" ht="12.75">
      <c r="A442" s="309"/>
      <c r="B442" s="415" t="s">
        <v>834</v>
      </c>
      <c r="C442" s="310" t="s">
        <v>623</v>
      </c>
      <c r="D442" s="311">
        <v>6</v>
      </c>
      <c r="E442" s="312" t="s">
        <v>17</v>
      </c>
      <c r="F442" s="491"/>
      <c r="G442" s="478"/>
      <c r="H442" s="44">
        <f t="shared" si="18"/>
        <v>0</v>
      </c>
    </row>
    <row r="443" spans="1:8" s="45" customFormat="1" ht="12.75">
      <c r="A443" s="309"/>
      <c r="B443" s="415" t="s">
        <v>835</v>
      </c>
      <c r="C443" s="326" t="s">
        <v>624</v>
      </c>
      <c r="D443" s="418">
        <v>60</v>
      </c>
      <c r="E443" s="419" t="s">
        <v>19</v>
      </c>
      <c r="F443" s="494"/>
      <c r="G443" s="487"/>
      <c r="H443" s="44">
        <f t="shared" si="18"/>
        <v>0</v>
      </c>
    </row>
    <row r="444" spans="1:8" s="45" customFormat="1" ht="12.75">
      <c r="A444" s="309"/>
      <c r="B444" s="415" t="s">
        <v>836</v>
      </c>
      <c r="C444" s="310" t="s">
        <v>625</v>
      </c>
      <c r="D444" s="311">
        <v>1</v>
      </c>
      <c r="E444" s="312" t="s">
        <v>392</v>
      </c>
      <c r="F444" s="491"/>
      <c r="G444" s="478"/>
      <c r="H444" s="44">
        <f t="shared" si="18"/>
        <v>0</v>
      </c>
    </row>
    <row r="445" spans="1:9" s="45" customFormat="1" ht="12.75">
      <c r="A445" s="420"/>
      <c r="B445" s="421"/>
      <c r="C445" s="422" t="s">
        <v>626</v>
      </c>
      <c r="D445" s="423"/>
      <c r="E445" s="423"/>
      <c r="F445" s="359">
        <f>SUMPRODUCT(D436:D444,F436:F444)</f>
        <v>0</v>
      </c>
      <c r="G445" s="359">
        <f>SUMPRODUCT(D436:D444,G436:G444)</f>
        <v>0</v>
      </c>
      <c r="H445" s="424">
        <f>SUM(H436:H444)</f>
        <v>0</v>
      </c>
      <c r="I445" s="316"/>
    </row>
    <row r="446" spans="1:8" s="45" customFormat="1" ht="25.5">
      <c r="A446" s="351"/>
      <c r="B446" s="361">
        <v>6</v>
      </c>
      <c r="C446" s="362" t="s">
        <v>627</v>
      </c>
      <c r="D446" s="363"/>
      <c r="E446" s="364"/>
      <c r="F446" s="365"/>
      <c r="G446" s="366"/>
      <c r="H446" s="262"/>
    </row>
    <row r="447" spans="1:8" s="45" customFormat="1" ht="12.75">
      <c r="A447" s="309"/>
      <c r="B447" s="373" t="s">
        <v>38</v>
      </c>
      <c r="C447" s="425" t="s">
        <v>628</v>
      </c>
      <c r="D447" s="426">
        <v>2</v>
      </c>
      <c r="E447" s="427" t="s">
        <v>629</v>
      </c>
      <c r="F447" s="495"/>
      <c r="G447" s="496"/>
      <c r="H447" s="44">
        <f aca="true" t="shared" si="19" ref="H447:H455">SUM(F447,G447)*D447</f>
        <v>0</v>
      </c>
    </row>
    <row r="448" spans="1:8" s="45" customFormat="1" ht="25.5">
      <c r="A448" s="309"/>
      <c r="B448" s="373" t="s">
        <v>576</v>
      </c>
      <c r="C448" s="52" t="s">
        <v>659</v>
      </c>
      <c r="D448" s="320">
        <v>60</v>
      </c>
      <c r="E448" s="321" t="s">
        <v>19</v>
      </c>
      <c r="F448" s="428" t="s">
        <v>28</v>
      </c>
      <c r="G448" s="198"/>
      <c r="H448" s="44">
        <f t="shared" si="19"/>
        <v>0</v>
      </c>
    </row>
    <row r="449" spans="1:8" s="45" customFormat="1" ht="25.5">
      <c r="A449" s="309"/>
      <c r="B449" s="373" t="s">
        <v>837</v>
      </c>
      <c r="C449" s="52" t="s">
        <v>630</v>
      </c>
      <c r="D449" s="320">
        <v>60</v>
      </c>
      <c r="E449" s="321" t="s">
        <v>19</v>
      </c>
      <c r="F449" s="428" t="s">
        <v>28</v>
      </c>
      <c r="G449" s="198"/>
      <c r="H449" s="44">
        <f t="shared" si="19"/>
        <v>0</v>
      </c>
    </row>
    <row r="450" spans="1:8" s="45" customFormat="1" ht="12.75">
      <c r="A450" s="309"/>
      <c r="B450" s="373" t="s">
        <v>838</v>
      </c>
      <c r="C450" s="425" t="s">
        <v>631</v>
      </c>
      <c r="D450" s="426">
        <v>1</v>
      </c>
      <c r="E450" s="215" t="s">
        <v>17</v>
      </c>
      <c r="F450" s="429" t="s">
        <v>28</v>
      </c>
      <c r="G450" s="496"/>
      <c r="H450" s="44">
        <f t="shared" si="19"/>
        <v>0</v>
      </c>
    </row>
    <row r="451" spans="1:8" s="45" customFormat="1" ht="25.5">
      <c r="A451" s="309"/>
      <c r="B451" s="373" t="s">
        <v>839</v>
      </c>
      <c r="C451" s="425" t="s">
        <v>632</v>
      </c>
      <c r="D451" s="430">
        <v>20</v>
      </c>
      <c r="E451" s="215" t="s">
        <v>17</v>
      </c>
      <c r="F451" s="497"/>
      <c r="G451" s="498"/>
      <c r="H451" s="44">
        <f t="shared" si="19"/>
        <v>0</v>
      </c>
    </row>
    <row r="452" spans="1:8" s="45" customFormat="1" ht="38.25">
      <c r="A452" s="309"/>
      <c r="B452" s="373" t="s">
        <v>840</v>
      </c>
      <c r="C452" s="349" t="s">
        <v>647</v>
      </c>
      <c r="D452" s="430">
        <v>1</v>
      </c>
      <c r="E452" s="215" t="s">
        <v>17</v>
      </c>
      <c r="F452" s="107" t="s">
        <v>28</v>
      </c>
      <c r="G452" s="498"/>
      <c r="H452" s="44">
        <f t="shared" si="19"/>
        <v>0</v>
      </c>
    </row>
    <row r="453" spans="1:8" s="45" customFormat="1" ht="13.5" customHeight="1">
      <c r="A453" s="309"/>
      <c r="B453" s="373" t="s">
        <v>841</v>
      </c>
      <c r="C453" s="85" t="s">
        <v>646</v>
      </c>
      <c r="D453" s="396">
        <v>1</v>
      </c>
      <c r="E453" s="58" t="s">
        <v>17</v>
      </c>
      <c r="F453" s="499"/>
      <c r="G453" s="499"/>
      <c r="H453" s="44">
        <f t="shared" si="19"/>
        <v>0</v>
      </c>
    </row>
    <row r="454" spans="1:8" s="45" customFormat="1" ht="25.5">
      <c r="A454" s="142"/>
      <c r="B454" s="373" t="s">
        <v>842</v>
      </c>
      <c r="C454" s="40" t="s">
        <v>633</v>
      </c>
      <c r="D454" s="271">
        <v>16</v>
      </c>
      <c r="E454" s="215" t="s">
        <v>17</v>
      </c>
      <c r="F454" s="266" t="s">
        <v>28</v>
      </c>
      <c r="G454" s="200"/>
      <c r="H454" s="44">
        <f t="shared" si="19"/>
        <v>0</v>
      </c>
    </row>
    <row r="455" spans="1:8" s="45" customFormat="1" ht="12.75">
      <c r="A455" s="309"/>
      <c r="B455" s="373" t="s">
        <v>843</v>
      </c>
      <c r="C455" s="85" t="s">
        <v>634</v>
      </c>
      <c r="D455" s="396">
        <v>68</v>
      </c>
      <c r="E455" s="215" t="s">
        <v>17</v>
      </c>
      <c r="F455" s="292" t="s">
        <v>28</v>
      </c>
      <c r="G455" s="491"/>
      <c r="H455" s="44">
        <f t="shared" si="19"/>
        <v>0</v>
      </c>
    </row>
    <row r="456" spans="1:9" s="45" customFormat="1" ht="12.75">
      <c r="A456" s="420"/>
      <c r="B456" s="431"/>
      <c r="C456" s="422" t="s">
        <v>658</v>
      </c>
      <c r="D456" s="432"/>
      <c r="E456" s="423"/>
      <c r="F456" s="359">
        <f>SUMPRODUCT(D447:D455,F447:F455)</f>
        <v>0</v>
      </c>
      <c r="G456" s="359">
        <f>SUMPRODUCT(D447:D455,G447:G455)</f>
        <v>0</v>
      </c>
      <c r="H456" s="424">
        <f>SUM(H447:H455)</f>
        <v>0</v>
      </c>
      <c r="I456" s="316"/>
    </row>
    <row r="457" spans="1:9" ht="12.75">
      <c r="A457" s="203"/>
      <c r="B457" s="204"/>
      <c r="C457" s="158" t="s">
        <v>126</v>
      </c>
      <c r="D457" s="159"/>
      <c r="E457" s="160"/>
      <c r="F457" s="161">
        <f>SUM(F456,F445,F434,F409,F394,F339)</f>
        <v>0</v>
      </c>
      <c r="G457" s="161">
        <f>SUM(G456,G445,G434,G409,G394,G339)</f>
        <v>0</v>
      </c>
      <c r="H457" s="161">
        <f>SUM(H456,H445,H434,H409,H394,H339)</f>
        <v>0</v>
      </c>
      <c r="I457" s="20"/>
    </row>
    <row r="458" spans="1:9" ht="12.75">
      <c r="A458" s="203"/>
      <c r="B458" s="204"/>
      <c r="C458" s="158" t="s">
        <v>669</v>
      </c>
      <c r="D458" s="159"/>
      <c r="E458" s="160"/>
      <c r="F458" s="161">
        <f>SUM(F457,F243,F201)</f>
        <v>0</v>
      </c>
      <c r="G458" s="161">
        <f>SUM(G457,G243,G201)</f>
        <v>0</v>
      </c>
      <c r="H458" s="161">
        <f>SUM(F458:G458)</f>
        <v>0</v>
      </c>
      <c r="I458" s="161"/>
    </row>
    <row r="459" spans="1:12" s="195" customFormat="1" ht="12.75">
      <c r="A459" s="205"/>
      <c r="B459" s="206"/>
      <c r="C459" s="207" t="s">
        <v>24</v>
      </c>
      <c r="D459" s="208"/>
      <c r="E459" s="209"/>
      <c r="F459" s="210"/>
      <c r="G459" s="210"/>
      <c r="H459" s="211"/>
      <c r="I459" s="11"/>
      <c r="J459" s="11"/>
      <c r="K459" s="11"/>
      <c r="L459" s="11"/>
    </row>
    <row r="460" spans="1:8" s="123" customFormat="1" ht="12.75">
      <c r="A460" s="433"/>
      <c r="B460" s="434"/>
      <c r="C460" s="506" t="s">
        <v>110</v>
      </c>
      <c r="D460" s="506"/>
      <c r="E460" s="506"/>
      <c r="F460" s="506"/>
      <c r="G460" s="506"/>
      <c r="H460" s="507"/>
    </row>
    <row r="461" spans="1:8" s="123" customFormat="1" ht="17.25" customHeight="1">
      <c r="A461" s="435"/>
      <c r="B461" s="436"/>
      <c r="C461" s="508" t="s">
        <v>111</v>
      </c>
      <c r="D461" s="509"/>
      <c r="E461" s="509"/>
      <c r="F461" s="509"/>
      <c r="G461" s="509"/>
      <c r="H461" s="510"/>
    </row>
    <row r="462" spans="1:8" s="123" customFormat="1" ht="15" customHeight="1">
      <c r="A462" s="122"/>
      <c r="B462" s="437"/>
      <c r="C462" s="511" t="s">
        <v>112</v>
      </c>
      <c r="D462" s="512"/>
      <c r="E462" s="512"/>
      <c r="F462" s="512"/>
      <c r="G462" s="512"/>
      <c r="H462" s="513"/>
    </row>
    <row r="463" spans="1:8" s="123" customFormat="1" ht="14.25" customHeight="1">
      <c r="A463" s="122"/>
      <c r="B463" s="437"/>
      <c r="C463" s="511" t="s">
        <v>113</v>
      </c>
      <c r="D463" s="512"/>
      <c r="E463" s="512"/>
      <c r="F463" s="512"/>
      <c r="G463" s="512"/>
      <c r="H463" s="513"/>
    </row>
    <row r="464" spans="1:8" s="123" customFormat="1" ht="12.75">
      <c r="A464" s="122"/>
      <c r="B464" s="437"/>
      <c r="C464" s="514" t="s">
        <v>114</v>
      </c>
      <c r="D464" s="515"/>
      <c r="E464" s="515"/>
      <c r="F464" s="515"/>
      <c r="G464" s="515"/>
      <c r="H464" s="516"/>
    </row>
    <row r="465" spans="1:8" s="123" customFormat="1" ht="12.75">
      <c r="A465" s="122"/>
      <c r="B465" s="437"/>
      <c r="C465" s="514" t="s">
        <v>115</v>
      </c>
      <c r="D465" s="515"/>
      <c r="E465" s="515"/>
      <c r="F465" s="515"/>
      <c r="G465" s="515"/>
      <c r="H465" s="516"/>
    </row>
    <row r="466" spans="1:8" s="123" customFormat="1" ht="23.25" customHeight="1">
      <c r="A466" s="122"/>
      <c r="B466" s="437"/>
      <c r="C466" s="514" t="s">
        <v>116</v>
      </c>
      <c r="D466" s="515"/>
      <c r="E466" s="515"/>
      <c r="F466" s="515"/>
      <c r="G466" s="515"/>
      <c r="H466" s="516"/>
    </row>
    <row r="467" spans="1:8" s="236" customFormat="1" ht="26.25" customHeight="1">
      <c r="A467" s="122"/>
      <c r="B467" s="437"/>
      <c r="C467" s="514" t="s">
        <v>117</v>
      </c>
      <c r="D467" s="515"/>
      <c r="E467" s="515"/>
      <c r="F467" s="515"/>
      <c r="G467" s="515"/>
      <c r="H467" s="516"/>
    </row>
    <row r="468" spans="1:8" s="236" customFormat="1" ht="25.5" customHeight="1">
      <c r="A468" s="122"/>
      <c r="B468" s="437"/>
      <c r="C468" s="514" t="s">
        <v>118</v>
      </c>
      <c r="D468" s="515"/>
      <c r="E468" s="515"/>
      <c r="F468" s="515"/>
      <c r="G468" s="515"/>
      <c r="H468" s="516"/>
    </row>
    <row r="469" spans="1:8" s="236" customFormat="1" ht="24.75" customHeight="1">
      <c r="A469" s="438"/>
      <c r="B469" s="439"/>
      <c r="C469" s="520" t="s">
        <v>151</v>
      </c>
      <c r="D469" s="520"/>
      <c r="E469" s="520"/>
      <c r="F469" s="520"/>
      <c r="G469" s="520"/>
      <c r="H469" s="521"/>
    </row>
    <row r="470" spans="1:8" s="236" customFormat="1" ht="24.75" customHeight="1">
      <c r="A470" s="124"/>
      <c r="B470" s="125"/>
      <c r="C470" s="440" t="s">
        <v>136</v>
      </c>
      <c r="D470" s="126"/>
      <c r="E470" s="127"/>
      <c r="F470" s="128"/>
      <c r="G470" s="128"/>
      <c r="H470" s="156"/>
    </row>
    <row r="471" spans="1:8" s="236" customFormat="1" ht="24.75" customHeight="1">
      <c r="A471" s="124"/>
      <c r="B471" s="125"/>
      <c r="C471" s="441" t="s">
        <v>137</v>
      </c>
      <c r="D471" s="126"/>
      <c r="E471" s="127"/>
      <c r="F471" s="128"/>
      <c r="G471" s="128"/>
      <c r="H471" s="156"/>
    </row>
    <row r="472" spans="1:8" s="236" customFormat="1" ht="36" customHeight="1">
      <c r="A472" s="124"/>
      <c r="B472" s="125"/>
      <c r="C472" s="441" t="s">
        <v>138</v>
      </c>
      <c r="D472" s="126"/>
      <c r="E472" s="127"/>
      <c r="F472" s="128"/>
      <c r="G472" s="128"/>
      <c r="H472" s="156"/>
    </row>
    <row r="473" spans="1:8" s="236" customFormat="1" ht="12.75">
      <c r="A473" s="124"/>
      <c r="B473" s="125"/>
      <c r="C473" s="441" t="s">
        <v>139</v>
      </c>
      <c r="D473" s="126"/>
      <c r="E473" s="127"/>
      <c r="F473" s="128"/>
      <c r="G473" s="128"/>
      <c r="H473" s="156"/>
    </row>
    <row r="474" spans="1:8" s="236" customFormat="1" ht="25.5">
      <c r="A474" s="124"/>
      <c r="B474" s="125"/>
      <c r="C474" s="441" t="s">
        <v>140</v>
      </c>
      <c r="D474" s="126"/>
      <c r="E474" s="127"/>
      <c r="F474" s="128"/>
      <c r="G474" s="128"/>
      <c r="H474" s="156"/>
    </row>
    <row r="475" spans="1:8" s="236" customFormat="1" ht="12.75">
      <c r="A475" s="124"/>
      <c r="B475" s="125"/>
      <c r="C475" s="441" t="s">
        <v>141</v>
      </c>
      <c r="D475" s="126"/>
      <c r="E475" s="127"/>
      <c r="F475" s="128"/>
      <c r="G475" s="128"/>
      <c r="H475" s="156"/>
    </row>
    <row r="476" spans="1:8" s="236" customFormat="1" ht="12.75">
      <c r="A476" s="124"/>
      <c r="B476" s="125"/>
      <c r="C476" s="442" t="s">
        <v>142</v>
      </c>
      <c r="D476" s="126"/>
      <c r="E476" s="127"/>
      <c r="F476" s="128"/>
      <c r="G476" s="128"/>
      <c r="H476" s="156"/>
    </row>
    <row r="477" spans="1:8" s="236" customFormat="1" ht="12.75">
      <c r="A477" s="124"/>
      <c r="B477" s="125"/>
      <c r="C477" s="441" t="s">
        <v>143</v>
      </c>
      <c r="D477" s="126"/>
      <c r="E477" s="127"/>
      <c r="F477" s="128"/>
      <c r="G477" s="128"/>
      <c r="H477" s="156"/>
    </row>
    <row r="478" spans="1:8" s="236" customFormat="1" ht="12.75">
      <c r="A478" s="124"/>
      <c r="B478" s="125"/>
      <c r="C478" s="441" t="s">
        <v>144</v>
      </c>
      <c r="D478" s="126"/>
      <c r="E478" s="127"/>
      <c r="F478" s="128"/>
      <c r="G478" s="128"/>
      <c r="H478" s="156"/>
    </row>
    <row r="479" spans="1:8" s="236" customFormat="1" ht="12.75">
      <c r="A479" s="124"/>
      <c r="B479" s="125"/>
      <c r="C479" s="441" t="s">
        <v>145</v>
      </c>
      <c r="D479" s="126"/>
      <c r="E479" s="127"/>
      <c r="F479" s="128"/>
      <c r="G479" s="128"/>
      <c r="H479" s="156"/>
    </row>
    <row r="480" spans="1:8" s="236" customFormat="1" ht="12.75">
      <c r="A480" s="124"/>
      <c r="B480" s="125"/>
      <c r="C480" s="441" t="s">
        <v>146</v>
      </c>
      <c r="D480" s="126"/>
      <c r="E480" s="127"/>
      <c r="F480" s="128"/>
      <c r="G480" s="128"/>
      <c r="H480" s="156"/>
    </row>
    <row r="481" spans="1:8" s="236" customFormat="1" ht="12.75">
      <c r="A481" s="124"/>
      <c r="B481" s="125"/>
      <c r="C481" s="441" t="s">
        <v>147</v>
      </c>
      <c r="D481" s="126"/>
      <c r="E481" s="127"/>
      <c r="F481" s="128"/>
      <c r="G481" s="128"/>
      <c r="H481" s="156"/>
    </row>
    <row r="482" spans="1:8" s="236" customFormat="1" ht="12.75">
      <c r="A482" s="151"/>
      <c r="B482" s="152"/>
      <c r="C482" s="443" t="s">
        <v>148</v>
      </c>
      <c r="D482" s="153"/>
      <c r="E482" s="154"/>
      <c r="F482" s="155"/>
      <c r="G482" s="155"/>
      <c r="H482" s="157"/>
    </row>
    <row r="483" spans="1:8" s="236" customFormat="1" ht="12.75">
      <c r="A483" s="444"/>
      <c r="B483" s="445"/>
      <c r="C483" s="522" t="s">
        <v>848</v>
      </c>
      <c r="D483" s="522"/>
      <c r="E483" s="522"/>
      <c r="F483" s="522"/>
      <c r="G483" s="522"/>
      <c r="H483" s="522"/>
    </row>
    <row r="484" spans="1:8" s="236" customFormat="1" ht="23.25" customHeight="1">
      <c r="A484" s="435"/>
      <c r="B484" s="436"/>
      <c r="C484" s="508" t="s">
        <v>850</v>
      </c>
      <c r="D484" s="509"/>
      <c r="E484" s="509"/>
      <c r="F484" s="509"/>
      <c r="G484" s="509"/>
      <c r="H484" s="510"/>
    </row>
    <row r="485" spans="1:8" s="236" customFormat="1" ht="23.25" customHeight="1">
      <c r="A485" s="122"/>
      <c r="B485" s="437"/>
      <c r="C485" s="514" t="s">
        <v>849</v>
      </c>
      <c r="D485" s="515"/>
      <c r="E485" s="515"/>
      <c r="F485" s="515"/>
      <c r="G485" s="515"/>
      <c r="H485" s="516"/>
    </row>
    <row r="486" spans="1:8" s="236" customFormat="1" ht="26.25" customHeight="1">
      <c r="A486" s="122"/>
      <c r="B486" s="437"/>
      <c r="C486" s="514" t="s">
        <v>149</v>
      </c>
      <c r="D486" s="515"/>
      <c r="E486" s="515"/>
      <c r="F486" s="515"/>
      <c r="G486" s="515"/>
      <c r="H486" s="516"/>
    </row>
    <row r="487" spans="1:8" s="236" customFormat="1" ht="22.5" customHeight="1">
      <c r="A487" s="122"/>
      <c r="B487" s="437"/>
      <c r="C487" s="514" t="s">
        <v>150</v>
      </c>
      <c r="D487" s="515"/>
      <c r="E487" s="515"/>
      <c r="F487" s="515"/>
      <c r="G487" s="515"/>
      <c r="H487" s="516"/>
    </row>
    <row r="488" spans="1:8" s="236" customFormat="1" ht="24.75" customHeight="1" thickBot="1">
      <c r="A488" s="446"/>
      <c r="B488" s="447"/>
      <c r="C488" s="517" t="s">
        <v>847</v>
      </c>
      <c r="D488" s="518"/>
      <c r="E488" s="518"/>
      <c r="F488" s="518"/>
      <c r="G488" s="518"/>
      <c r="H488" s="519"/>
    </row>
    <row r="489" spans="1:8" s="236" customFormat="1" ht="13.5" thickBot="1">
      <c r="A489" s="448" t="s">
        <v>11</v>
      </c>
      <c r="B489" s="449"/>
      <c r="C489" s="448" t="s">
        <v>0</v>
      </c>
      <c r="D489" s="449"/>
      <c r="E489" s="449"/>
      <c r="F489" s="449"/>
      <c r="G489" s="450"/>
      <c r="H489" s="212">
        <f>H458</f>
        <v>0</v>
      </c>
    </row>
  </sheetData>
  <sheetProtection password="C690" sheet="1"/>
  <mergeCells count="23">
    <mergeCell ref="C485:H485"/>
    <mergeCell ref="C486:H486"/>
    <mergeCell ref="C487:H487"/>
    <mergeCell ref="C488:H488"/>
    <mergeCell ref="C466:H466"/>
    <mergeCell ref="C467:H467"/>
    <mergeCell ref="C468:H468"/>
    <mergeCell ref="C469:H469"/>
    <mergeCell ref="C483:H483"/>
    <mergeCell ref="C484:H484"/>
    <mergeCell ref="C460:H460"/>
    <mergeCell ref="C461:H461"/>
    <mergeCell ref="C462:H462"/>
    <mergeCell ref="C463:H463"/>
    <mergeCell ref="C464:H464"/>
    <mergeCell ref="C465:H465"/>
    <mergeCell ref="G1:H2"/>
    <mergeCell ref="H10:H11"/>
    <mergeCell ref="B10:C11"/>
    <mergeCell ref="A10:A11"/>
    <mergeCell ref="F10:G10"/>
    <mergeCell ref="D10:D11"/>
    <mergeCell ref="E10:E11"/>
  </mergeCells>
  <hyperlinks>
    <hyperlink ref="D333"/>
    <hyperlink ref="C333" display="Vergalhão roca total 1/4&quot;"/>
    <hyperlink ref="D332"/>
    <hyperlink ref="C332" display="Vergalhão roca total 1/4&quot;"/>
  </hyperlinks>
  <printOptions horizontalCentered="1"/>
  <pageMargins left="0.3937007874015748" right="0.3937007874015748" top="1.1" bottom="0.68" header="0.35" footer="0.37"/>
  <pageSetup horizontalDpi="600" verticalDpi="600" orientation="landscape" paperSize="9" scale="88" r:id="rId2"/>
  <headerFooter alignWithMargins="0">
    <oddHeader>&amp;L&amp;"MS Sans Serif,Negrito"&amp;12BANCO DO ESTADO DO RIO GRANDE DO SUL S. A.
Unidade de Engenharia&amp;R&amp;"MS Sans Serif,Negrito"&amp;8FOLHA &amp;P/&amp;N
AGÊNCIA/ÓRGÃO                     Nº PLANILHA
[ AG. CEASA) ]     [            ]</oddHeader>
    <oddFooter>&amp;L&amp;8ÁREA:                EXEC.: FRANCISCO/LUIS ROSA                    CONF.:                           AUTORIZ.:                      FORNECEDOR: 
           &amp;R&amp;8                                                                                 
&amp;6&amp;F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B19890</cp:lastModifiedBy>
  <cp:lastPrinted>2017-03-02T12:50:59Z</cp:lastPrinted>
  <dcterms:created xsi:type="dcterms:W3CDTF">2000-05-25T11:19:14Z</dcterms:created>
  <dcterms:modified xsi:type="dcterms:W3CDTF">2017-03-09T20:34:04Z</dcterms:modified>
  <cp:category/>
  <cp:version/>
  <cp:contentType/>
  <cp:contentStatus/>
</cp:coreProperties>
</file>