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470" windowWidth="11970" windowHeight="3240" activeTab="0"/>
  </bookViews>
  <sheets>
    <sheet name="PLANILHA MÃE-ultima versão" sheetId="1" r:id="rId1"/>
    <sheet name="Plan1" sheetId="2" r:id="rId2"/>
    <sheet name="Plan2" sheetId="3" r:id="rId3"/>
  </sheets>
  <definedNames>
    <definedName name="_xlnm.Print_Titles" localSheetId="0">'PLANILHA MÃE-ultima versão'!$9:$11</definedName>
  </definedNames>
  <calcPr fullCalcOnLoad="1"/>
</workbook>
</file>

<file path=xl/sharedStrings.xml><?xml version="1.0" encoding="utf-8"?>
<sst xmlns="http://schemas.openxmlformats.org/spreadsheetml/2006/main" count="741" uniqueCount="489">
  <si>
    <t>kg</t>
  </si>
  <si>
    <t>PREVENÇÃO DE INCÊNDIO</t>
  </si>
  <si>
    <t>AR CONDICIONADO</t>
  </si>
  <si>
    <t>INSTALAÇÕES ELÉTRICAS:</t>
  </si>
  <si>
    <t>INSTALAÇÕES TELEFÔNICAS:</t>
  </si>
  <si>
    <t>Aterramento do DG:</t>
  </si>
  <si>
    <t>1.10.1</t>
  </si>
  <si>
    <t>2.1.1</t>
  </si>
  <si>
    <t>2.1.2</t>
  </si>
  <si>
    <t>2.1.3</t>
  </si>
  <si>
    <t>2.1.4</t>
  </si>
  <si>
    <t>2.8</t>
  </si>
  <si>
    <t>2.9</t>
  </si>
  <si>
    <t>2.10</t>
  </si>
  <si>
    <t>4.7</t>
  </si>
  <si>
    <t>2.11</t>
  </si>
  <si>
    <t xml:space="preserve">       - fita antiderrapante 5 cm p/degraus</t>
  </si>
  <si>
    <t xml:space="preserve"> m</t>
  </si>
  <si>
    <t xml:space="preserve">      - verniz poliuretano sobre madeira</t>
  </si>
  <si>
    <t xml:space="preserve">      - verniz sobre rodapé de madeira</t>
  </si>
  <si>
    <t xml:space="preserve">      - de faixa indicativa para estacionamento</t>
  </si>
  <si>
    <t>SUBTOTAL TELEFÔNICO:</t>
  </si>
  <si>
    <t>I</t>
  </si>
  <si>
    <t xml:space="preserve"> OBRAS CIVIS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</si>
  <si>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</si>
  <si>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</si>
  <si>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</si>
  <si>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</si>
  <si>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</si>
  <si>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</si>
  <si>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</si>
  <si>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</si>
  <si>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</si>
  <si>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</si>
  <si>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</si>
  <si>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</si>
  <si>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</si>
  <si>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</si>
  <si>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2.1</t>
  </si>
  <si>
    <t>2.2</t>
  </si>
  <si>
    <t>2.2.1</t>
  </si>
  <si>
    <t>2.3</t>
  </si>
  <si>
    <t>2.3.1</t>
  </si>
  <si>
    <t>2.4</t>
  </si>
  <si>
    <t>2.4.1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</si>
  <si>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</si>
  <si>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</si>
  <si>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</si>
  <si>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</si>
  <si>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</si>
  <si>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</si>
  <si>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</si>
  <si>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</si>
  <si>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</si>
  <si>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</si>
  <si>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</si>
  <si>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</si>
  <si>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</si>
  <si>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</si>
  <si>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</si>
  <si>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</si>
  <si>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</si>
  <si>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</si>
  <si>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</si>
  <si>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</si>
  <si>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</si>
  <si>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</si>
  <si>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</si>
  <si>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6.1</t>
  </si>
  <si>
    <t>7.1</t>
  </si>
  <si>
    <t>7.2</t>
  </si>
  <si>
    <t>7.2.1</t>
  </si>
  <si>
    <t>7.2.2</t>
  </si>
  <si>
    <t>7.3</t>
  </si>
  <si>
    <t>7.4</t>
  </si>
  <si>
    <t>7.5</t>
  </si>
  <si>
    <t>8.1</t>
  </si>
  <si>
    <t>8.1.1</t>
  </si>
  <si>
    <t>8.1.2</t>
  </si>
  <si>
    <t>8.2</t>
  </si>
  <si>
    <t>8.3</t>
  </si>
  <si>
    <t>8.4</t>
  </si>
  <si>
    <t>8.5</t>
  </si>
  <si>
    <t>9.1</t>
  </si>
  <si>
    <t>9.2</t>
  </si>
  <si>
    <t>10.1</t>
  </si>
  <si>
    <t>10.2</t>
  </si>
  <si>
    <t>10.3</t>
  </si>
  <si>
    <t>10.4</t>
  </si>
  <si>
    <t>10.5</t>
  </si>
  <si>
    <t>10.6</t>
  </si>
  <si>
    <t>10.7</t>
  </si>
  <si>
    <t>11.1</t>
  </si>
  <si>
    <t>11.2</t>
  </si>
  <si>
    <t>12.1</t>
  </si>
  <si>
    <t>12.2</t>
  </si>
  <si>
    <t>13.1</t>
  </si>
  <si>
    <t>1.26</t>
  </si>
  <si>
    <t>2.12</t>
  </si>
  <si>
    <t>2.13</t>
  </si>
  <si>
    <t>2.14</t>
  </si>
  <si>
    <t>2.15</t>
  </si>
  <si>
    <t>2.16</t>
  </si>
  <si>
    <t>2.17</t>
  </si>
  <si>
    <t>2.18</t>
  </si>
  <si>
    <t>7.1.1</t>
  </si>
  <si>
    <t>7.3.1</t>
  </si>
  <si>
    <t>7.4.1</t>
  </si>
  <si>
    <t>8.2.1</t>
  </si>
  <si>
    <t>8.2.2</t>
  </si>
  <si>
    <t>8.3.1</t>
  </si>
  <si>
    <t>8.3.2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</si>
  <si>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</si>
  <si>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</si>
  <si>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</si>
  <si>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</si>
  <si>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</si>
  <si>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</si>
  <si>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</si>
  <si>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</si>
  <si>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</si>
  <si>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</si>
  <si>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</si>
  <si>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2.19</t>
  </si>
  <si>
    <t xml:space="preserve"> INSTALAÇÕES PROVISÓRIAS</t>
  </si>
  <si>
    <t>Demolição</t>
  </si>
  <si>
    <t>Retirada de:</t>
  </si>
  <si>
    <t>Desmontagem:</t>
  </si>
  <si>
    <t>Retirada de entulho</t>
  </si>
  <si>
    <t>PAREDES</t>
  </si>
  <si>
    <t>Forros:</t>
  </si>
  <si>
    <t>PAVIMENTAÇÕES</t>
  </si>
  <si>
    <t>Pisos:</t>
  </si>
  <si>
    <t>REVESTIMENTOS</t>
  </si>
  <si>
    <t>ESQUADRIAS E ELEMENTOS METÁLICOS</t>
  </si>
  <si>
    <t>Ferro:</t>
  </si>
  <si>
    <t>Alumínio</t>
  </si>
  <si>
    <t>FERRAGENS</t>
  </si>
  <si>
    <t>Porta de entrada:</t>
  </si>
  <si>
    <t>VIDROS</t>
  </si>
  <si>
    <t>PINTURA</t>
  </si>
  <si>
    <t>DIVERSOS</t>
  </si>
  <si>
    <t>PROGRAMAÇÃO VISUAL</t>
  </si>
  <si>
    <t>DIVISÓRIAS E PAINÉIS</t>
  </si>
  <si>
    <t>Persianas:</t>
  </si>
  <si>
    <t>Tapetes/Carpetes</t>
  </si>
  <si>
    <t xml:space="preserve">            -  20A.</t>
  </si>
  <si>
    <t>OBSERVAÇÕES:</t>
  </si>
  <si>
    <t>TOTAL GERAL</t>
  </si>
  <si>
    <t>PLANILHA DE ORÇAMENTOS - COMPRA DE MATERIAIS E/OU SERVIÇOS</t>
  </si>
  <si>
    <t xml:space="preserve">  CC (      )    TP (      )    CP(      )   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</si>
  <si>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</si>
  <si>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</si>
  <si>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</si>
  <si>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</si>
  <si>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</si>
  <si>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</si>
  <si>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</si>
  <si>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</si>
  <si>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1.0</t>
  </si>
  <si>
    <t xml:space="preserve"> </t>
  </si>
  <si>
    <t>m</t>
  </si>
  <si>
    <t>m²</t>
  </si>
  <si>
    <t>un</t>
  </si>
  <si>
    <t>m³</t>
  </si>
  <si>
    <t xml:space="preserve">      - chapisco + emboço + reboco</t>
  </si>
  <si>
    <t xml:space="preserve">         - Tubo de alumínio 5cmx5cm anodizado, cor natural</t>
  </si>
  <si>
    <t xml:space="preserve">         - Painel de chapa metálica dobrada esp.=1,9mm, cfe. projeto</t>
  </si>
  <si>
    <t xml:space="preserve">         - Divisor de sigilo, conforme projeto</t>
  </si>
  <si>
    <t xml:space="preserve">         - tetrachave</t>
  </si>
  <si>
    <t xml:space="preserve">         - Portas de alumínio/vidro 90x210cm (acesso principal)</t>
  </si>
  <si>
    <t>Mini boreal, 4mm (SAA, até 2,10m)</t>
  </si>
  <si>
    <t xml:space="preserve">      - acrílica fosca sobre forro de madeira</t>
  </si>
  <si>
    <t xml:space="preserve">      - selador (paredes novas)</t>
  </si>
  <si>
    <t xml:space="preserve">      - massa acrílica (paredes novas)</t>
  </si>
  <si>
    <t xml:space="preserve">       - forro (para instalação de mangote flexível até a caixa forte)</t>
  </si>
  <si>
    <t>Rodapés no padrão existente, madeira (faltantes)</t>
  </si>
  <si>
    <t xml:space="preserve">         - Caixilharia tipo painel fixo de alumínio anodizado/vidro,  cor natural, série 30 (SAA e hall principal e do subsolo)</t>
  </si>
  <si>
    <t>Desmontagem + remontagem:</t>
  </si>
  <si>
    <t>5.1.1</t>
  </si>
  <si>
    <t>8.3.3</t>
  </si>
  <si>
    <t>8.4.1</t>
  </si>
  <si>
    <t xml:space="preserve">         - fechadura de cilindro</t>
  </si>
  <si>
    <t xml:space="preserve">         - conjunto dobradiças/contratestas</t>
  </si>
  <si>
    <t xml:space="preserve">         - mola hidráulica</t>
  </si>
  <si>
    <t>Porta de entrada SAA:</t>
  </si>
  <si>
    <t xml:space="preserve">         - conjunto dobradiças/contratestas de alumínio</t>
  </si>
  <si>
    <t xml:space="preserve">         - puxadores de alumínio</t>
  </si>
  <si>
    <t xml:space="preserve">         - fechadura tetrachave</t>
  </si>
  <si>
    <t xml:space="preserve">         - dobradiças 3"1/2</t>
  </si>
  <si>
    <t xml:space="preserve">         - Porta tipo grade de ferro, 160cmx200cm, conforme projeto (fachada posterior)</t>
  </si>
  <si>
    <t xml:space="preserve">         - Portas de alumínio/vidro 90x210cm (emergência: SAA e hall do subsolo)</t>
  </si>
  <si>
    <t>Porta tipo grade (fachada posterior):</t>
  </si>
  <si>
    <t>Portas de emergência (SAA + hall do subsolo):</t>
  </si>
  <si>
    <t>Programação visual externa</t>
  </si>
  <si>
    <t>12.1.1</t>
  </si>
  <si>
    <t>Pórtico em chapa galvanizada, com legenda BANRISUL ELETRÔNICO conforme logomarca,  iluminado internamente com lâmpada fluorescentes 2X32W / 220v, executar conforme detalhe e memorial.</t>
  </si>
  <si>
    <t>12.1.2</t>
  </si>
  <si>
    <t>12.1.3</t>
  </si>
  <si>
    <t>Programação visual interna</t>
  </si>
  <si>
    <t>Em chapa galvanizada nº 22, com pintura automotiva na cor Azul (PANTONE 300C) e texto em adesivo vinílico branco(FONTE ARIAL NEGRITO), conforme projeto:</t>
  </si>
  <si>
    <t>Placas  46x55 cm</t>
  </si>
  <si>
    <t>Placas  28x55 cm</t>
  </si>
  <si>
    <t>Placas  15x70 cm</t>
  </si>
  <si>
    <t>Placas  12x50 cm</t>
  </si>
  <si>
    <t>Placas  20x20 cm</t>
  </si>
  <si>
    <t>13.1.1</t>
  </si>
  <si>
    <t xml:space="preserve">       - Portas de divisórias, com requadro 60x90cm, com vidro mini boreal, fechadura tubular e 3 dobradiças</t>
  </si>
  <si>
    <t xml:space="preserve">       - PN1 - Painel cego h=2,10m (térreo, ao lado caixas)</t>
  </si>
  <si>
    <t>Extintores (cfe. PPCI em vigência):</t>
  </si>
  <si>
    <t xml:space="preserve">         - Grades de alumínio h=2,10m, conforme projeto padrão (SAA e hall do subsolo)</t>
  </si>
  <si>
    <t>Acessibilidade:</t>
  </si>
  <si>
    <t>Aço Escovado</t>
  </si>
  <si>
    <t>8.5.1</t>
  </si>
  <si>
    <t>8.5.2</t>
  </si>
  <si>
    <t xml:space="preserve">       - PN2 - Painel cego/vidro mini boreal, h=2,10m (térreo)</t>
  </si>
  <si>
    <t>13.2</t>
  </si>
  <si>
    <t>Vidros para divisórias: mini boreal 4mm</t>
  </si>
  <si>
    <t xml:space="preserve">       - persiana vertical de tecido, rami palha (largura da lâmina=9 cm)</t>
  </si>
  <si>
    <t>14.1</t>
  </si>
  <si>
    <t>14.1.1</t>
  </si>
  <si>
    <t>SUBTOTAL OBRAS CIVIS</t>
  </si>
  <si>
    <t>Tapumes chapa compensada, com pintura branca, h=2,20m (para instalação de plataforma elevatória)</t>
  </si>
  <si>
    <t>FORROS</t>
  </si>
  <si>
    <t>Liso transparente, 5mm, conforme projeto (fachada + SAA)</t>
  </si>
  <si>
    <t>cj</t>
  </si>
  <si>
    <t>Passa-objeto de acrílico, conforme padrão Banrisul</t>
  </si>
  <si>
    <t>Fixação de módulo pague fácil na máscara</t>
  </si>
  <si>
    <t>Organização e montagem do leiaute: móveis, biombos, porta-cartazes, banners, adesivos, relógios, quadros, etc.</t>
  </si>
  <si>
    <t xml:space="preserve">       - capacho tipo NOMAD - 1,70mx1,20m</t>
  </si>
  <si>
    <r>
      <t xml:space="preserve">6. ANEXOS: </t>
    </r>
    <r>
      <rPr>
        <sz val="9"/>
        <rFont val="MS Sans Serif"/>
        <family val="2"/>
      </rPr>
      <t xml:space="preserve">Plantas/memoriais descritivos deverão ser adquiridos na PORTOPLOT, Rua Francisco Ferrer, 272 - Rio Branco - P.Alegre, f:(51)30194263 / 84557640, e-mail:portoplot@portoplot.com.br </t>
    </r>
  </si>
  <si>
    <t>II</t>
  </si>
  <si>
    <t>Sistema de distribuição do ar:</t>
  </si>
  <si>
    <t xml:space="preserve">    - Abertura de vão no duto de ar condicionado p/adequar mangote flexível</t>
  </si>
  <si>
    <t>AR CONDICIONADO / PORTAS DETECTORAS DE METAIS / PLATAFORMA ELEVATÓRIA</t>
  </si>
  <si>
    <t>1.1.1</t>
  </si>
  <si>
    <t>1.1.2</t>
  </si>
  <si>
    <t>1.1.3</t>
  </si>
  <si>
    <t>1.1.4</t>
  </si>
  <si>
    <t>PORTAS DETECTORAS DE METAIS</t>
  </si>
  <si>
    <t>PLATAFORMA ELEVATÓRIA</t>
  </si>
  <si>
    <t>SUBTOTAL AR CONDICIONADO / PORTAS DETECTORAS DE METAIS / PLATAFORMA ELEVATÓRIA</t>
  </si>
  <si>
    <t xml:space="preserve">      - esmalte sobre esquadrias metálicas/madeira</t>
  </si>
  <si>
    <t xml:space="preserve">      - acrílica fosca sobre laje e paredes</t>
  </si>
  <si>
    <t xml:space="preserve">      - raspagem de tinta esmalte/verniz/acrílica</t>
  </si>
  <si>
    <t xml:space="preserve">     - mangote flexível de alumínio, isolado com manta de lã de vidro de 1", revestida com capa de alumínio e poliéster, d=161 mm</t>
  </si>
  <si>
    <t xml:space="preserve">       - PN1 - Painel cego piso/teto P.D.=2,85m (3º andar+retaguarda térreo)</t>
  </si>
  <si>
    <t xml:space="preserve">         - Porta de alumínio/vidro 80x210cm (abastecimento cashes)</t>
  </si>
  <si>
    <t>Porta para abastecimento:</t>
  </si>
  <si>
    <t>x,xx</t>
  </si>
  <si>
    <t xml:space="preserve">      - caixa plenum em chapa de aço galvanizado nº 18, conforme croqui.</t>
  </si>
  <si>
    <t xml:space="preserve">     -  grelha  de 0,40x0,15 m² de área livre, dupla deflexão em alumínio anodizado</t>
  </si>
  <si>
    <t>Remanejo de PGDMs de local e pintura com tinta automotiva prata opalescente.</t>
  </si>
  <si>
    <t>Chapa galvanizada, com pintura automotiva, perfurada, furos quadrados L=10mm, no requadro superior da SAA, conforme projeto</t>
  </si>
  <si>
    <t>Adesivos Banrisul na fachada + divisores de sigilo</t>
  </si>
  <si>
    <t xml:space="preserve">       - esquadrias (janelas, painéis e portas da fachada, máscara e painéis da SAA)</t>
  </si>
  <si>
    <t xml:space="preserve">       - painéis divisórios (térreo+subsolo)</t>
  </si>
  <si>
    <t xml:space="preserve">       - paredes de blocos concreto celular (escada enclausurada)</t>
  </si>
  <si>
    <t xml:space="preserve">       - Placas em MDF 1,5cm de espessura para fechamento de vãos abertos na retirada das luminárias, aparafusar </t>
  </si>
  <si>
    <t>4.1.1</t>
  </si>
  <si>
    <t xml:space="preserve">       - soleiras de granito levigado, conforme projeto, l= 20cm</t>
  </si>
  <si>
    <t xml:space="preserve">         - Portas corta-fogo, com ferragens, de 80cmx210cm, resistência ao fogo de 30 minutos</t>
  </si>
  <si>
    <t>Chapa de Alumínio - ACM - Máscara da SAA</t>
  </si>
  <si>
    <r>
      <t xml:space="preserve">3. PRAZO DE EXECUÇÃO/ENTREGA:  </t>
    </r>
    <r>
      <rPr>
        <sz val="9"/>
        <rFont val="MS Sans Serif"/>
        <family val="2"/>
      </rPr>
      <t>90 dias corridos</t>
    </r>
  </si>
  <si>
    <t xml:space="preserve">       - extintor de incêndio CO² com suporte de parede 6 kg</t>
  </si>
  <si>
    <t xml:space="preserve">       - extintor de incêndio pó químico com suporte de parede - 4 kg</t>
  </si>
  <si>
    <t>5.1.2</t>
  </si>
  <si>
    <t>5.1.3</t>
  </si>
  <si>
    <t>5.3.1</t>
  </si>
  <si>
    <t>5.3.2</t>
  </si>
  <si>
    <t>8.1.3</t>
  </si>
  <si>
    <t>8.1.4</t>
  </si>
  <si>
    <t>8.1.5</t>
  </si>
  <si>
    <t>8.2.3</t>
  </si>
  <si>
    <t>8.2.4</t>
  </si>
  <si>
    <t>8.2.5</t>
  </si>
  <si>
    <t>8.4.2</t>
  </si>
  <si>
    <t>10.8</t>
  </si>
  <si>
    <t>10.9</t>
  </si>
  <si>
    <t>11.1.1</t>
  </si>
  <si>
    <t>11.1.2</t>
  </si>
  <si>
    <t>11.2.1</t>
  </si>
  <si>
    <t>13.2.1</t>
  </si>
  <si>
    <t>14.1.2</t>
  </si>
  <si>
    <r>
      <t xml:space="preserve">1. OBJETO:  </t>
    </r>
    <r>
      <rPr>
        <sz val="9"/>
        <rFont val="MS Sans Serif"/>
        <family val="2"/>
      </rPr>
      <t>SERVIÇOS DE ENGENHARIA: OBRAS CIVIS, INSTALAÇÕES ELÉTRICAS, AUTOMAÇÃO, TELEFONIA, ALARME, AR CONDICONADO E PPCI PARA REFORMA DA AG. BLUMENAU</t>
    </r>
  </si>
  <si>
    <r>
      <t xml:space="preserve">2. ENDEREÇO DE EXECUÇÃO/ENTREGA: </t>
    </r>
    <r>
      <rPr>
        <sz val="9"/>
        <rFont val="MS Sans Serif"/>
        <family val="2"/>
      </rPr>
      <t>Rua XV de Novembro, 666 - Blumenau - SC - Telefone (47)2102-9100</t>
    </r>
  </si>
  <si>
    <r>
      <t xml:space="preserve">4. HORÁRIO PARA EXECUÇÃO/ENTREGA: </t>
    </r>
    <r>
      <rPr>
        <sz val="9"/>
        <rFont val="MS Sans Serif"/>
        <family val="2"/>
      </rPr>
      <t>Combinar com a Administração da Agência e da Superintendência Regional (fora do horário bancário).</t>
    </r>
  </si>
  <si>
    <r>
      <t xml:space="preserve">5. CONDIÇÕES DE PAGAMENTO: </t>
    </r>
    <r>
      <rPr>
        <sz val="9"/>
        <rFont val="MS Sans Serif"/>
        <family val="2"/>
      </rPr>
      <t>Em 3 parcelas, 30, 60 e 90 dias, conforme serviço medido, será efetuado o pagamento à contratada, no 4º dia útil da 2º semana subseqüente à entrega da nota fiscal/fatura correspondente.</t>
    </r>
  </si>
  <si>
    <t>SERVIÇOS DE ENGENHARIA: OBRAS CIVIS, INSTALAÇÕES ELÉTRICAS, AUTOMAÇÃO, TELEFONIA, ALARME, AR CONDICIONADO E PPCI PARA REFORMA DA AG. BLUMENAU</t>
  </si>
  <si>
    <t xml:space="preserve">       - concreto à martelete (escada acesso principal)</t>
  </si>
  <si>
    <t xml:space="preserve">       - granito levigado, placas de 45cmx45cm (hall de entrada, conforme projeto)</t>
  </si>
  <si>
    <t>5.1.4</t>
  </si>
  <si>
    <t xml:space="preserve">       - sinalizações de parede e fita de piso</t>
  </si>
  <si>
    <t>ENTRADA DE ENERGIA/MEDIÇÃO</t>
  </si>
  <si>
    <t>Disposito DPS anti-surto removível Classe 1 - 40kA</t>
  </si>
  <si>
    <t>INSTALAÇÕES ELÉTRICAS E ILUMINAÇÃO - QGBT</t>
  </si>
  <si>
    <t xml:space="preserve"> Cabo unipolar flexivel seção 2,5 mm2.</t>
  </si>
  <si>
    <t xml:space="preserve"> Cabo PP flexivel seção 3x1,5 mm2 para ligação das luminárias</t>
  </si>
  <si>
    <t xml:space="preserve"> conjunto plug e tomada 3 pinos para ligação das luminárias</t>
  </si>
  <si>
    <t xml:space="preserve"> Cabo unipolar flexivel seção 4 mm2 para circuito tomadas da Dispensadora de talões.</t>
  </si>
  <si>
    <t xml:space="preserve"> Manutenção, reaperto e equilibrio de fases nos Cd de Iluminação e Tomadas</t>
  </si>
  <si>
    <t>Disposito DPS anti-surto removível Classe 2 - 8 kA</t>
  </si>
  <si>
    <t xml:space="preserve"> Mini Disjuntor monopolar Siemens - Curva B (QGBT) :</t>
  </si>
  <si>
    <t>2.7.1</t>
  </si>
  <si>
    <t>2.7.2</t>
  </si>
  <si>
    <t xml:space="preserve">            -  32A.</t>
  </si>
  <si>
    <t>Eletrocalha tipo "U" perfurada 100 x 50 mm - Chapa 0,95mm - Código - 93.67.12</t>
  </si>
  <si>
    <t>Tampa para Eletrocalha tipo "U" perfurada 100 x 50 mm - Chapa 0,65mm - Código - 93.76.22</t>
  </si>
  <si>
    <t>Divisor Perfurado 50x50 mm - Chapa 0,95mm - Código - 93.80.31</t>
  </si>
  <si>
    <t>Emenda Interna tipo "U" 100 x 50 mm - Chapa 0,95mm - Código - 93.80.61</t>
  </si>
  <si>
    <t>Cotovelo Reto perfurado 100 x 50 mm com tampa - Chapa 0,95mm - Código 93.82.24</t>
  </si>
  <si>
    <t>Terminal de Fechamento 100 x 50 mm - Chapa 0,95mm - Código - 93.81.52</t>
  </si>
  <si>
    <t>Chumbador Rosca Interna 3/8" x 40 -  Código - 93.80.52</t>
  </si>
  <si>
    <t xml:space="preserve">Mão Francesa Reforçada 150mm - Chapa 2,25mm - Código 93.81.84 </t>
  </si>
  <si>
    <t>Vergalhão com rosca total Ø 3/8" - Código - 93.86.61</t>
  </si>
  <si>
    <t>Espelho redondo cego Branco Ø 3".</t>
  </si>
  <si>
    <t>Parafusos, porcas e arruelas para perfilados/eletrocalhas</t>
  </si>
  <si>
    <t>2.20</t>
  </si>
  <si>
    <t xml:space="preserve"> Luminária de embutir tipo LE 800 -2x32W com aletas Parabólicas em alumínio anodizado brilhante de alta refletância e alta pureza 99,85% completa - Refletor parabólico em alumínio anodizado brilhante de alta refletância a alta pureza 99,85% , Suportes, Lâmpadas Trifósforo 32 W e reator eletrônico Bivolt AFP - 2x32W - THD &lt;10% - Garantia de 02 Anos. Tipo Intral, Lumicenter e Indelpa.</t>
  </si>
  <si>
    <t>2.21</t>
  </si>
  <si>
    <t xml:space="preserve"> Luminária de Sobreporr tipo LE 800 -2x32W com aletas Parabólicas em alumínio anodizado brilhante de alta refletância e alta pureza 99,85% completa - Refletor parabólico em alumínio anodizado brilhante de alta refletância a alta pureza 99,85% , Suportes, Lâmpadas Trifósforo 32 W e reator eletrônico Bivolt AFP - 2x32W - THD &lt;10% - Garantia de 02 Anos.Tipo Intral, Lumicenter e Indelpa.</t>
  </si>
  <si>
    <t>2.22</t>
  </si>
  <si>
    <t>2.23</t>
  </si>
  <si>
    <t xml:space="preserve"> Luminária redonda branca tipo UTILUZ LM -02 x20W -Lâmpada Compacta</t>
  </si>
  <si>
    <t>2.24</t>
  </si>
  <si>
    <t xml:space="preserve"> Contatora tripolar CWM 18 A</t>
  </si>
  <si>
    <t>2.25</t>
  </si>
  <si>
    <t xml:space="preserve"> Timer digital para iluminação externa, Interna e Kit ATM(Coel)</t>
  </si>
  <si>
    <t>2.26</t>
  </si>
  <si>
    <t xml:space="preserve"> Quadro de comando de Sobrepor para  Timer 480x380x170mm tipo CS</t>
  </si>
  <si>
    <t>2.27</t>
  </si>
  <si>
    <t xml:space="preserve"> Eletroduto ferro diametro 20 mm.</t>
  </si>
  <si>
    <t>2.28</t>
  </si>
  <si>
    <t>Caixa de passagem condulete diam. 20 mm com tampa cega</t>
  </si>
  <si>
    <t>2.29</t>
  </si>
  <si>
    <t>Caixa de saida condulete diam. 20 mm com tampa e com:</t>
  </si>
  <si>
    <t xml:space="preserve">   - Interruptor de embutir simples </t>
  </si>
  <si>
    <t xml:space="preserve">   - Interruptor de embutir duplo</t>
  </si>
  <si>
    <t xml:space="preserve"> un</t>
  </si>
  <si>
    <t xml:space="preserve">   - Interruptor de embutir triplo</t>
  </si>
  <si>
    <t>2.30</t>
  </si>
  <si>
    <t xml:space="preserve"> Canaleta metálica 73x25 dupla  c/ tampa de encaixe- na cor branca </t>
  </si>
  <si>
    <t>2.31</t>
  </si>
  <si>
    <t xml:space="preserve"> Curva Vertical 90º metálica branca 73x25 Q&amp;T  </t>
  </si>
  <si>
    <t>2.32</t>
  </si>
  <si>
    <t xml:space="preserve"> Suporte de canaleta de aluminio Branco com interrup. simples de embutir.</t>
  </si>
  <si>
    <t>2.33</t>
  </si>
  <si>
    <t xml:space="preserve"> Suporte de canaleta de aluminio Branco com interruptor duplo de embutir.</t>
  </si>
  <si>
    <t>2.34</t>
  </si>
  <si>
    <t xml:space="preserve"> Adaptador metálico Branco p/eletroduto 73x25  - 2x3/4"</t>
  </si>
  <si>
    <t xml:space="preserve"> Desmontagem de luminárias existentes</t>
  </si>
  <si>
    <t>ILUMINAÇÃO DE EMERGÊNCIA</t>
  </si>
  <si>
    <t xml:space="preserve"> Mini Disjuntor monopolar Siemens - 16A - Curva B (QGBT) :</t>
  </si>
  <si>
    <t xml:space="preserve"> Eletroduto ferro diâmetro 20 mm.</t>
  </si>
  <si>
    <t>3.5.1</t>
  </si>
  <si>
    <t xml:space="preserve">   - Tomada 2P+T universal</t>
  </si>
  <si>
    <t xml:space="preserve"> Luminária para iluminação de emergência com unidade autônoma c/ 02 faroletes (2x55W) </t>
  </si>
  <si>
    <t xml:space="preserve"> Luminária para iluminação de emergência com unidade autônoma c/ 02 faroletes (2x20W) </t>
  </si>
  <si>
    <t xml:space="preserve"> Luminaria (1x9W) para iluminação de emergência autônoma, transparente ou com os dizeres "SAÍDA".</t>
  </si>
  <si>
    <t xml:space="preserve"> Luminaria (1x9W) para iluminação de emergência autônoma, transparente ou com os dizeres "SAÍDA DE EMERGÊNCIA".</t>
  </si>
  <si>
    <t>INFRA-ESTRUTURA DE ALARME</t>
  </si>
  <si>
    <t xml:space="preserve"> Quadro de comando de Sobrepor para  Central de Alarme - 600x480x170mm tipo CS</t>
  </si>
  <si>
    <t xml:space="preserve"> Eletroduto ferro diametro 25 mm .</t>
  </si>
  <si>
    <t xml:space="preserve"> Caixa de passagem condulete diam. 25 mm com tampa cega.</t>
  </si>
  <si>
    <t xml:space="preserve"> Caixa de passagem condulete diam. 25 mm com tampa cega tipo "E".</t>
  </si>
  <si>
    <t>Arame Galvanizado nº 16</t>
  </si>
  <si>
    <t>Cabo CCI 05 pares</t>
  </si>
  <si>
    <t>Cabo CCI 03 pares interligando Kit ATM do Pórtico até Central de Alarme.</t>
  </si>
  <si>
    <t>INFRA-ESTRUTURA DE NOBREAK</t>
  </si>
  <si>
    <t xml:space="preserve"> Desmontagem de chave reversora e cd estab existente</t>
  </si>
  <si>
    <t xml:space="preserve"> Chave reversora semitrans 63A com 04 câmaras com fixação na base.</t>
  </si>
  <si>
    <t xml:space="preserve"> Caixa p/ reversora </t>
  </si>
  <si>
    <t xml:space="preserve"> Mini Disjuntor Tripolar de 50A - Reversora/Nobreak( CD ESTAB).</t>
  </si>
  <si>
    <t xml:space="preserve"> Mini Disjuntor monopolar Siemens - 20 A - Curva C (CD BK) :</t>
  </si>
  <si>
    <t>SUBTOTAL  INSTALAÇÕES ELÉTRICAS</t>
  </si>
  <si>
    <t>AUTOMAÇÃO</t>
  </si>
  <si>
    <t>INSTALAÇÕES ELÉTRICAS E LÓGICAS</t>
  </si>
  <si>
    <t xml:space="preserve"> Cabo unipolar flexivel seção 10 mm2.</t>
  </si>
  <si>
    <t xml:space="preserve"> Mini Disjuntor monopolar Siemens - Curva C (CD ESTAB) :</t>
  </si>
  <si>
    <t>1.3.1</t>
  </si>
  <si>
    <t xml:space="preserve">            -  10A.</t>
  </si>
  <si>
    <t>1.3.2</t>
  </si>
  <si>
    <t xml:space="preserve">            -  16A.</t>
  </si>
  <si>
    <t>1.3.3</t>
  </si>
  <si>
    <t xml:space="preserve"> Mini Disjuntor Tripopolar Siemens 50A - Curva C (CD ESTAB)</t>
  </si>
  <si>
    <t xml:space="preserve"> Centro de distribuição de uso aparente para 36 elementos c/ barramentos e geral (TIPO STAB - ATLANTA)</t>
  </si>
  <si>
    <t xml:space="preserve"> Cabo sinal UTP Multilan Cat. 5E .</t>
  </si>
  <si>
    <t xml:space="preserve"> Caixa de passagem sem embutes de sobrepor para Modem CBOX-OB - 240x190x125 - CEMAR</t>
  </si>
  <si>
    <t xml:space="preserve"> Cabo CI 10 pares "Blindado"</t>
  </si>
  <si>
    <t xml:space="preserve"> Bloco de inserção engate rápido M10 com bastidor completo</t>
  </si>
  <si>
    <t xml:space="preserve"> Cabo de ligação (PATCH CORDON).</t>
  </si>
  <si>
    <t xml:space="preserve"> ("As built" ) </t>
  </si>
  <si>
    <t>m2</t>
  </si>
  <si>
    <t xml:space="preserve"> Canaleta metálica 73x25 Dupla pintada c/ tampa de encaixe- na cor branca </t>
  </si>
  <si>
    <t xml:space="preserve"> Suporte de canaleta de aluminio Branco com duas tomadas 2P+T Vermelha Universal para impressora Laser</t>
  </si>
  <si>
    <t xml:space="preserve"> Suporte de canaleta de aluminio Branco com duas tomadas 2P+T Azul Universal</t>
  </si>
  <si>
    <t xml:space="preserve"> Suporte de canaleta de aluminio Branco com duas tomadas 2P+T Pretas - Rede Estabilizada</t>
  </si>
  <si>
    <t xml:space="preserve"> Suporte de canaleta de aluminio Branco com uma tomada RJ45 femea</t>
  </si>
  <si>
    <t xml:space="preserve"> Suporte de canaleta de aluminio Branco com duas tomada RJ45 femea</t>
  </si>
  <si>
    <t xml:space="preserve"> Suporte de canaleta de aluminio cego</t>
  </si>
  <si>
    <t xml:space="preserve"> Curva horizontal metálica Branca p/ canaleta 73x25 tripla c/ tampa de encaixe </t>
  </si>
  <si>
    <t xml:space="preserve"> Caixa 10x10 p/canaleta 73x25 tripla c/ tampa Branca</t>
  </si>
  <si>
    <t xml:space="preserve"> Luva de arremate branca p/canaleta 73x25 para CD Estab/Rack</t>
  </si>
  <si>
    <t xml:space="preserve"> Plug 2P+T</t>
  </si>
  <si>
    <t xml:space="preserve"> Canaleta de PVC tipo RD-70</t>
  </si>
  <si>
    <t xml:space="preserve"> Cabo tipo PP 3x1,5mm2</t>
  </si>
  <si>
    <t xml:space="preserve"> Rack 26U 19" </t>
  </si>
  <si>
    <t>1.27</t>
  </si>
  <si>
    <t>Bandeijas metálicas com parafusos e acessórios para Rack 26U 19"</t>
  </si>
  <si>
    <t>1.28</t>
  </si>
  <si>
    <t>Régua de 05 Tomadas 2P+T para Rack 26U</t>
  </si>
  <si>
    <t>1.29</t>
  </si>
  <si>
    <t>Patch cord flexível Azul 1,5m para pontos de rede no rack.</t>
  </si>
  <si>
    <t>1.30</t>
  </si>
  <si>
    <t>Patch Cord Flexível Verde 1,5m para pontos de Fonia no rack.</t>
  </si>
  <si>
    <t>1.31</t>
  </si>
  <si>
    <t xml:space="preserve"> PATCH PANEL 24 posições - Furukawa</t>
  </si>
  <si>
    <t>1.32</t>
  </si>
  <si>
    <t xml:space="preserve"> Desmontagem de Eletroduto de ferro diametro 25 mm .</t>
  </si>
  <si>
    <t>1.33</t>
  </si>
  <si>
    <t xml:space="preserve"> Identificar, classificar e transferir circuitos do CD Estab 2 para CD Estab 1.</t>
  </si>
  <si>
    <t>1.34</t>
  </si>
  <si>
    <t xml:space="preserve"> Desmontagem de pontos de Automação</t>
  </si>
  <si>
    <t>1.35</t>
  </si>
  <si>
    <t xml:space="preserve"> Remontagem de pontos de Automação</t>
  </si>
  <si>
    <t>1.36</t>
  </si>
  <si>
    <t xml:space="preserve"> Desmontagem de cabo "DOS" de Automação</t>
  </si>
  <si>
    <t>SUBTOTAL AUTOMAÇÃO</t>
  </si>
  <si>
    <t>INFRA-ESTRUTURA TELEFÔNICAS DE ENTRADA</t>
  </si>
  <si>
    <t xml:space="preserve"> Eletroduto Pesado  de ferro Galvanizado Pesado diâmetro 32 mm.</t>
  </si>
  <si>
    <t xml:space="preserve"> Curva Longa de ferro Galvanizado Pesado com luvas - diâmetro 32 mm.</t>
  </si>
  <si>
    <t xml:space="preserve"> Caixa de passagem condulete diam. 32 mm com tampa cega.</t>
  </si>
  <si>
    <t xml:space="preserve"> Cabo CI 50 x 30 pares "Blindado"</t>
  </si>
  <si>
    <t xml:space="preserve"> Curva Vertical 90º metálica branca 73x45 Q&amp;T  </t>
  </si>
  <si>
    <t xml:space="preserve"> Luva de arremate branca p/canaleta 73x45 para DG</t>
  </si>
  <si>
    <t xml:space="preserve"> Anel guia</t>
  </si>
  <si>
    <t xml:space="preserve">          - cabo unipolar seção 4mm².</t>
  </si>
  <si>
    <t>INFRA-ESTRUTURA TELEFÔNICAS SECUNDÁRIAS</t>
  </si>
  <si>
    <t xml:space="preserve"> DG nº 3 (40x40cm) de Sobrepor completo</t>
  </si>
  <si>
    <t xml:space="preserve"> Cabo CI 20 pares "Blindado"</t>
  </si>
  <si>
    <t>11.2.1.1</t>
  </si>
  <si>
    <t>11.2.1.2</t>
  </si>
  <si>
    <t>11.2.1.3</t>
  </si>
  <si>
    <t>11.2.1.4</t>
  </si>
  <si>
    <t>11.2.1.5</t>
  </si>
  <si>
    <t xml:space="preserve">       - alvenaria (vão na parede caixa forte)</t>
  </si>
  <si>
    <t xml:space="preserve">       - contrapiso (hall)</t>
  </si>
  <si>
    <t xml:space="preserve">       - pisos (hall+SAA)</t>
  </si>
  <si>
    <t>2.28.1</t>
  </si>
  <si>
    <t>2.28.2</t>
  </si>
  <si>
    <t>2.28.3</t>
  </si>
  <si>
    <t>7.1.2</t>
  </si>
  <si>
    <t>7.2.3</t>
  </si>
  <si>
    <t>7.2.4</t>
  </si>
  <si>
    <t>7.2.5</t>
  </si>
  <si>
    <t>7.4.2</t>
  </si>
  <si>
    <t>7.4.3</t>
  </si>
  <si>
    <t>14.1.3</t>
  </si>
  <si>
    <t>15.1</t>
  </si>
  <si>
    <t>15.2</t>
  </si>
  <si>
    <t>15.3</t>
  </si>
  <si>
    <t>15.4</t>
  </si>
  <si>
    <t xml:space="preserve"> DEMOLIÇÕES/RETIRADAS/DESMONTAGENS</t>
  </si>
  <si>
    <t>1 - A empresa deverá fornecer a ART de execução da obra/serviço antes de iniciar o serviço.</t>
  </si>
  <si>
    <t>3 - O leiaute fornecido pelo Banco não poderá sofrer modificações durante a execução das obras/serviços.</t>
  </si>
  <si>
    <t>4 - Toda e qualquer alteração do objeto, que eventualmente se fizer necessária, deverá ser submetida à análise prévia da Gerência de Engenharia.</t>
  </si>
  <si>
    <t>5 - A empresa contratada será responsável pelas modificações indevidas ou não autorizadas, às suas expensas e sem prorrogação de prazo.</t>
  </si>
  <si>
    <t>6 - Os questionamentos ou pedidos da Administração da Casa, ou de outros funcionários do Banco, deverão ser encaminhados à Gerência de Engenharia.</t>
  </si>
  <si>
    <t xml:space="preserve">7 - A empresa vencedora da licitação deverá efetuar a contratação de apólice de Seguro de Responsabilidade Civil Profissional, conforme disposto na Lei Estadual 12.385/05 
</t>
  </si>
  <si>
    <t xml:space="preserve">9- A Empresa deverá entregar na conclusão do serviço, juntamente   com o "As Built" da obra a planilha de certificação dos cabos UTP.  </t>
  </si>
  <si>
    <t xml:space="preserve">11 - No preço unitário para material, mão-de-obra e no respectivo preço total, de cada subitem, deverá o proponente incluir todos os insumos, taxas, BDI e demais despesas que compõe o subitem, sob pena de terem sua proposta desclassificada.  </t>
  </si>
  <si>
    <t xml:space="preserve">10 - A empresa contratada deverá comunicar a Administração da Agência/Orgão, com 48 hs de antecedência,  a data e horário de execução dos serviços, bem como,  a  relação dos funcionários que participarão da obra. </t>
  </si>
  <si>
    <t xml:space="preserve">       - cerâmica carga pesada, 40cmx40cm (SAA)</t>
  </si>
  <si>
    <t xml:space="preserve">         - Kit ATM - Automatiza Banrisul, composto por: 1 eletroimã 150 kgf c/sensor, 1 fonte de alimentação c/carregador flutuante de bateria, 1 placa ATM padrão Banrisul, 1 kit de suportes de fixação p/porta de alumínio, 2 botões de acionamento (internos), 1 adesivo de orientação "após às 22 hs pressione o botão  para sair", bateria selada 127V 7Ah, cilindro contato elétrico 510 Pacri</t>
  </si>
  <si>
    <t>Divisória Naval (painéis casca de ovo/montantes e rodapés simples, c/pintura eletrostática marrom, conforme existente)</t>
  </si>
  <si>
    <t xml:space="preserve">Cotovelo tipo T perfurado 100 x 50 mm com tampa - Chapa 0,95mm </t>
  </si>
  <si>
    <t>PERSIANAS/TAPETES</t>
  </si>
  <si>
    <t xml:space="preserve">       - piso tátil emborrachado, cor azul, de alerta, placas 25cmx25cm, conforme NBR 9050</t>
  </si>
  <si>
    <t xml:space="preserve">       - piso tátil emborrachado, cor azul, direcional, placas 25cmx25cm, conforme NBR 9050</t>
  </si>
  <si>
    <t>Gradis e corrimão, h=90cm, conforme projeto (entrada principal), e conforme NBR 9050</t>
  </si>
  <si>
    <t>12.1.4</t>
  </si>
  <si>
    <t>III</t>
  </si>
  <si>
    <t>IV</t>
  </si>
  <si>
    <t>8 - Os licitantes deverão  preencher,  obrigatoriamente,  todos  os subitens  anteriores com preço unitário para material, mão-de-obra e preço total ,  não podendo cotar qualquer subitem com valor  igual a "R$ 0,00", sob pena de  terem sua proposta desclassificada. Os itens assinalados com x,xx não deverão ser preenchidos/orçados.</t>
  </si>
  <si>
    <t>Plataforma elevatória com capacidade até 250 kg, com 2 entradas opostas e 2 paradas, conforme especificações em anexo.</t>
  </si>
  <si>
    <t>conj.</t>
  </si>
  <si>
    <t>Fixação de equipamentos da sala de auto-atendimento comchumbadores CBE 5/8" (conj. 4 por cash)</t>
  </si>
  <si>
    <t>V</t>
  </si>
  <si>
    <t>2 - A empresa deverá observar as Normas Gerais contidas nos  Memoriais Técnicos e plantas.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</si>
</sst>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#,##0.00;[Red]#,##0.00"/>
    <numFmt numFmtId="178" formatCode="_-* #,##0.00\ _D_M_-;\-* #,##0.00\ _D_M_-;_-* &quot;-&quot;??\ _D_M_-;_-@_-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8"/>
      <name val="MS Sans Serif"/>
      <family val="2"/>
    </font>
    <font>
      <b/>
      <sz val="9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0" borderId="10" xfId="0" applyNumberFormat="1" applyFont="1" applyBorder="1" applyAlignment="1" applyProtection="1">
      <alignment horizontal="left" vertical="top" wrapText="1" shrinkToFit="1"/>
      <protection hidden="1"/>
    </xf>
    <xf numFmtId="3" fontId="0" fillId="0" borderId="10" xfId="0" applyNumberFormat="1" applyFont="1" applyBorder="1" applyAlignment="1" applyProtection="1">
      <alignment horizontal="center" vertical="center" wrapText="1"/>
      <protection hidden="1"/>
    </xf>
    <xf numFmtId="177" fontId="0" fillId="0" borderId="10" xfId="0" applyNumberFormat="1" applyFill="1" applyBorder="1" applyAlignment="1" applyProtection="1">
      <alignment horizontal="right"/>
      <protection locked="0"/>
    </xf>
    <xf numFmtId="177" fontId="10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3" fontId="4" fillId="0" borderId="0" xfId="0" applyNumberFormat="1" applyFont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Continuous" vertical="center"/>
      <protection hidden="1"/>
    </xf>
    <xf numFmtId="4" fontId="0" fillId="0" borderId="0" xfId="0" applyNumberFormat="1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3" fontId="1" fillId="0" borderId="12" xfId="0" applyNumberFormat="1" applyFont="1" applyFill="1" applyBorder="1" applyAlignment="1" applyProtection="1">
      <alignment horizontal="center"/>
      <protection hidden="1"/>
    </xf>
    <xf numFmtId="4" fontId="1" fillId="0" borderId="13" xfId="0" applyNumberFormat="1" applyFont="1" applyFill="1" applyBorder="1" applyAlignment="1" applyProtection="1">
      <alignment horizontal="centerContinuous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3" fontId="0" fillId="0" borderId="14" xfId="0" applyNumberFormat="1" applyFill="1" applyBorder="1" applyAlignment="1" applyProtection="1">
      <alignment horizontal="center"/>
      <protection hidden="1"/>
    </xf>
    <xf numFmtId="4" fontId="1" fillId="0" borderId="14" xfId="0" applyNumberFormat="1" applyFont="1" applyFill="1" applyBorder="1" applyAlignment="1" applyProtection="1">
      <alignment horizontal="center"/>
      <protection hidden="1"/>
    </xf>
    <xf numFmtId="176" fontId="1" fillId="0" borderId="15" xfId="0" applyNumberFormat="1" applyFont="1" applyBorder="1" applyAlignment="1" applyProtection="1">
      <alignment horizontal="center" vertical="top"/>
      <protection hidden="1"/>
    </xf>
    <xf numFmtId="1" fontId="0" fillId="0" borderId="16" xfId="0" applyNumberFormat="1" applyBorder="1" applyAlignment="1" applyProtection="1">
      <alignment horizontal="left" vertical="top"/>
      <protection hidden="1"/>
    </xf>
    <xf numFmtId="0" fontId="1" fillId="0" borderId="17" xfId="0" applyFont="1" applyBorder="1" applyAlignment="1" applyProtection="1">
      <alignment vertical="top" wrapText="1"/>
      <protection hidden="1"/>
    </xf>
    <xf numFmtId="3" fontId="0" fillId="0" borderId="17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 applyProtection="1">
      <alignment horizontal="center" vertical="top"/>
      <protection hidden="1"/>
    </xf>
    <xf numFmtId="4" fontId="0" fillId="0" borderId="17" xfId="0" applyNumberFormat="1" applyBorder="1" applyAlignment="1" applyProtection="1">
      <alignment vertical="top"/>
      <protection hidden="1"/>
    </xf>
    <xf numFmtId="40" fontId="0" fillId="0" borderId="18" xfId="52" applyBorder="1" applyAlignment="1" applyProtection="1">
      <alignment vertical="top"/>
      <protection hidden="1"/>
    </xf>
    <xf numFmtId="176" fontId="0" fillId="0" borderId="19" xfId="0" applyNumberFormat="1" applyBorder="1" applyAlignment="1" applyProtection="1">
      <alignment horizontal="center" vertical="top"/>
      <protection hidden="1"/>
    </xf>
    <xf numFmtId="1" fontId="1" fillId="0" borderId="20" xfId="0" applyNumberFormat="1" applyFont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vertical="top" wrapText="1"/>
      <protection hidden="1"/>
    </xf>
    <xf numFmtId="3" fontId="0" fillId="0" borderId="10" xfId="0" applyNumberFormat="1" applyBorder="1" applyAlignment="1" applyProtection="1">
      <alignment horizontal="center" vertical="top"/>
      <protection hidden="1"/>
    </xf>
    <xf numFmtId="0" fontId="0" fillId="0" borderId="10" xfId="0" applyBorder="1" applyAlignment="1" applyProtection="1">
      <alignment horizontal="center" vertical="top"/>
      <protection hidden="1"/>
    </xf>
    <xf numFmtId="4" fontId="0" fillId="0" borderId="10" xfId="0" applyNumberFormat="1" applyBorder="1" applyAlignment="1" applyProtection="1">
      <alignment vertical="top"/>
      <protection hidden="1"/>
    </xf>
    <xf numFmtId="40" fontId="0" fillId="0" borderId="21" xfId="52" applyBorder="1" applyAlignment="1" applyProtection="1">
      <alignment vertical="top"/>
      <protection hidden="1"/>
    </xf>
    <xf numFmtId="1" fontId="0" fillId="0" borderId="20" xfId="0" applyNumberForma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0" fontId="0" fillId="0" borderId="10" xfId="0" applyFont="1" applyBorder="1" applyAlignment="1" applyProtection="1">
      <alignment vertical="top" wrapText="1"/>
      <protection hidden="1"/>
    </xf>
    <xf numFmtId="4" fontId="0" fillId="0" borderId="10" xfId="0" applyNumberFormat="1" applyBorder="1" applyAlignment="1" applyProtection="1">
      <alignment horizontal="center" vertical="top"/>
      <protection hidden="1"/>
    </xf>
    <xf numFmtId="4" fontId="0" fillId="0" borderId="10" xfId="0" applyNumberFormat="1" applyBorder="1" applyAlignment="1" applyProtection="1">
      <alignment horizontal="right" vertical="top"/>
      <protection hidden="1"/>
    </xf>
    <xf numFmtId="1" fontId="0" fillId="0" borderId="20" xfId="0" applyNumberFormat="1" applyFont="1" applyBorder="1" applyAlignment="1" applyProtection="1">
      <alignment horizontal="left" vertical="center"/>
      <protection hidden="1"/>
    </xf>
    <xf numFmtId="4" fontId="0" fillId="0" borderId="10" xfId="0" applyNumberFormat="1" applyFont="1" applyBorder="1" applyAlignment="1" applyProtection="1">
      <alignment horizontal="right" vertical="top"/>
      <protection hidden="1"/>
    </xf>
    <xf numFmtId="0" fontId="0" fillId="0" borderId="10" xfId="0" applyFont="1" applyBorder="1" applyAlignment="1" applyProtection="1">
      <alignment horizontal="center" vertical="top"/>
      <protection hidden="1"/>
    </xf>
    <xf numFmtId="3" fontId="0" fillId="0" borderId="10" xfId="0" applyNumberFormat="1" applyFont="1" applyBorder="1" applyAlignment="1" applyProtection="1">
      <alignment horizontal="center" vertical="top"/>
      <protection hidden="1"/>
    </xf>
    <xf numFmtId="0" fontId="0" fillId="0" borderId="10" xfId="0" applyFont="1" applyBorder="1" applyAlignment="1" applyProtection="1">
      <alignment vertical="top" wrapText="1"/>
      <protection hidden="1"/>
    </xf>
    <xf numFmtId="0" fontId="8" fillId="0" borderId="10" xfId="48" applyFont="1" applyFill="1" applyBorder="1" applyAlignment="1" applyProtection="1">
      <alignment horizontal="left" vertical="top" wrapText="1" shrinkToFit="1"/>
      <protection hidden="1"/>
    </xf>
    <xf numFmtId="1" fontId="0" fillId="0" borderId="20" xfId="0" applyNumberFormat="1" applyFont="1" applyBorder="1" applyAlignment="1" applyProtection="1">
      <alignment horizontal="left" vertical="center"/>
      <protection hidden="1"/>
    </xf>
    <xf numFmtId="0" fontId="0" fillId="0" borderId="22" xfId="0" applyFont="1" applyFill="1" applyBorder="1" applyAlignment="1" applyProtection="1">
      <alignment vertical="top" wrapText="1"/>
      <protection hidden="1"/>
    </xf>
    <xf numFmtId="4" fontId="0" fillId="0" borderId="0" xfId="0" applyNumberFormat="1" applyAlignment="1" applyProtection="1">
      <alignment horizontal="right"/>
      <protection hidden="1"/>
    </xf>
    <xf numFmtId="0" fontId="0" fillId="0" borderId="10" xfId="0" applyFont="1" applyBorder="1" applyAlignment="1" applyProtection="1">
      <alignment horizontal="center" vertical="top"/>
      <protection hidden="1"/>
    </xf>
    <xf numFmtId="176" fontId="1" fillId="0" borderId="19" xfId="0" applyNumberFormat="1" applyFont="1" applyBorder="1" applyAlignment="1" applyProtection="1">
      <alignment horizontal="center" vertical="top"/>
      <protection hidden="1"/>
    </xf>
    <xf numFmtId="3" fontId="1" fillId="0" borderId="10" xfId="0" applyNumberFormat="1" applyFont="1" applyBorder="1" applyAlignment="1" applyProtection="1">
      <alignment horizontal="center" vertical="top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4" fontId="1" fillId="0" borderId="10" xfId="0" applyNumberFormat="1" applyFont="1" applyBorder="1" applyAlignment="1" applyProtection="1">
      <alignment horizontal="right" vertical="top"/>
      <protection hidden="1"/>
    </xf>
    <xf numFmtId="40" fontId="1" fillId="0" borderId="21" xfId="52" applyFont="1" applyBorder="1" applyAlignment="1" applyProtection="1">
      <alignment vertical="top"/>
      <protection hidden="1"/>
    </xf>
    <xf numFmtId="0" fontId="1" fillId="0" borderId="0" xfId="0" applyFont="1" applyAlignment="1" applyProtection="1">
      <alignment/>
      <protection hidden="1"/>
    </xf>
    <xf numFmtId="0" fontId="1" fillId="0" borderId="19" xfId="0" applyFont="1" applyBorder="1" applyAlignment="1" applyProtection="1">
      <alignment vertical="top"/>
      <protection hidden="1"/>
    </xf>
    <xf numFmtId="4" fontId="1" fillId="0" borderId="10" xfId="0" applyNumberFormat="1" applyFont="1" applyBorder="1" applyAlignment="1" applyProtection="1">
      <alignment vertical="top"/>
      <protection hidden="1"/>
    </xf>
    <xf numFmtId="0" fontId="0" fillId="0" borderId="19" xfId="0" applyBorder="1" applyAlignment="1" applyProtection="1">
      <alignment vertical="top"/>
      <protection hidden="1"/>
    </xf>
    <xf numFmtId="0" fontId="10" fillId="0" borderId="11" xfId="0" applyFont="1" applyFill="1" applyBorder="1" applyAlignment="1" applyProtection="1">
      <alignment horizontal="left" vertical="center"/>
      <protection hidden="1"/>
    </xf>
    <xf numFmtId="0" fontId="10" fillId="0" borderId="11" xfId="0" applyFont="1" applyFill="1" applyBorder="1" applyAlignment="1" applyProtection="1">
      <alignment horizontal="left"/>
      <protection hidden="1"/>
    </xf>
    <xf numFmtId="3" fontId="10" fillId="0" borderId="11" xfId="0" applyNumberFormat="1" applyFont="1" applyFill="1" applyBorder="1" applyAlignment="1" applyProtection="1">
      <alignment horizontal="center"/>
      <protection hidden="1"/>
    </xf>
    <xf numFmtId="0" fontId="10" fillId="0" borderId="11" xfId="0" applyFont="1" applyFill="1" applyBorder="1" applyAlignment="1" applyProtection="1">
      <alignment horizontal="center"/>
      <protection hidden="1"/>
    </xf>
    <xf numFmtId="4" fontId="10" fillId="0" borderId="11" xfId="0" applyNumberFormat="1" applyFont="1" applyFill="1" applyBorder="1" applyAlignment="1" applyProtection="1">
      <alignment/>
      <protection hidden="1"/>
    </xf>
    <xf numFmtId="43" fontId="8" fillId="0" borderId="23" xfId="0" applyNumberFormat="1" applyFont="1" applyFill="1" applyBorder="1" applyAlignment="1" applyProtection="1">
      <alignment/>
      <protection hidden="1"/>
    </xf>
    <xf numFmtId="0" fontId="10" fillId="0" borderId="11" xfId="0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vertical="center" wrapText="1"/>
      <protection hidden="1"/>
    </xf>
    <xf numFmtId="3" fontId="0" fillId="0" borderId="10" xfId="0" applyNumberForma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2" fontId="0" fillId="0" borderId="21" xfId="52" applyNumberFormat="1" applyFont="1" applyFill="1" applyBorder="1" applyAlignment="1" applyProtection="1">
      <alignment horizontal="right" vertical="center"/>
      <protection hidden="1"/>
    </xf>
    <xf numFmtId="0" fontId="10" fillId="0" borderId="11" xfId="0" applyFont="1" applyFill="1" applyBorder="1" applyAlignment="1" applyProtection="1">
      <alignment/>
      <protection hidden="1"/>
    </xf>
    <xf numFmtId="177" fontId="10" fillId="0" borderId="11" xfId="0" applyNumberFormat="1" applyFont="1" applyFill="1" applyBorder="1" applyAlignment="1" applyProtection="1">
      <alignment horizontal="right"/>
      <protection hidden="1"/>
    </xf>
    <xf numFmtId="177" fontId="8" fillId="0" borderId="23" xfId="0" applyNumberFormat="1" applyFont="1" applyFill="1" applyBorder="1" applyAlignment="1" applyProtection="1">
      <alignment horizontal="right"/>
      <protection hidden="1"/>
    </xf>
    <xf numFmtId="0" fontId="10" fillId="0" borderId="11" xfId="0" applyFont="1" applyFill="1" applyBorder="1" applyAlignment="1" applyProtection="1">
      <alignment/>
      <protection hidden="1"/>
    </xf>
    <xf numFmtId="0" fontId="10" fillId="0" borderId="11" xfId="0" applyFont="1" applyFill="1" applyBorder="1" applyAlignment="1" applyProtection="1">
      <alignment vertical="top" wrapText="1"/>
      <protection hidden="1"/>
    </xf>
    <xf numFmtId="3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177" fontId="8" fillId="0" borderId="23" xfId="0" applyNumberFormat="1" applyFont="1" applyFill="1" applyBorder="1" applyAlignment="1" applyProtection="1">
      <alignment horizontal="right" vertical="center"/>
      <protection hidden="1"/>
    </xf>
    <xf numFmtId="0" fontId="10" fillId="0" borderId="11" xfId="0" applyFont="1" applyFill="1" applyBorder="1" applyAlignment="1" applyProtection="1">
      <alignment wrapText="1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10" fillId="0" borderId="11" xfId="0" applyNumberFormat="1" applyFont="1" applyFill="1" applyBorder="1" applyAlignment="1" applyProtection="1">
      <alignment horizontal="center"/>
      <protection hidden="1"/>
    </xf>
    <xf numFmtId="176" fontId="10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Fill="1" applyBorder="1" applyAlignment="1" applyProtection="1">
      <alignment vertical="top" wrapText="1"/>
      <protection hidden="1"/>
    </xf>
    <xf numFmtId="3" fontId="0" fillId="0" borderId="10" xfId="0" applyNumberFormat="1" applyFill="1" applyBorder="1" applyAlignment="1" applyProtection="1">
      <alignment horizontal="center" vertical="top"/>
      <protection hidden="1"/>
    </xf>
    <xf numFmtId="0" fontId="0" fillId="0" borderId="10" xfId="0" applyFill="1" applyBorder="1" applyAlignment="1" applyProtection="1">
      <alignment horizontal="center" vertical="top"/>
      <protection hidden="1"/>
    </xf>
    <xf numFmtId="4" fontId="0" fillId="0" borderId="10" xfId="0" applyNumberFormat="1" applyFill="1" applyBorder="1" applyAlignment="1" applyProtection="1">
      <alignment vertical="top"/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0" fillId="0" borderId="11" xfId="0" applyFont="1" applyFill="1" applyBorder="1" applyAlignment="1" applyProtection="1">
      <alignment vertical="top" wrapText="1"/>
      <protection hidden="1"/>
    </xf>
    <xf numFmtId="0" fontId="10" fillId="0" borderId="11" xfId="0" applyFont="1" applyFill="1" applyBorder="1" applyAlignment="1" applyProtection="1">
      <alignment vertical="center" wrapText="1"/>
      <protection hidden="1"/>
    </xf>
    <xf numFmtId="0" fontId="0" fillId="0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3" fontId="7" fillId="0" borderId="11" xfId="0" applyNumberFormat="1" applyFont="1" applyFill="1" applyBorder="1" applyAlignment="1" applyProtection="1">
      <alignment horizontal="center"/>
      <protection hidden="1"/>
    </xf>
    <xf numFmtId="3" fontId="7" fillId="0" borderId="24" xfId="0" applyNumberFormat="1" applyFont="1" applyFill="1" applyBorder="1" applyAlignment="1" applyProtection="1">
      <alignment horizontal="center"/>
      <protection hidden="1"/>
    </xf>
    <xf numFmtId="177" fontId="10" fillId="0" borderId="0" xfId="0" applyNumberFormat="1" applyFont="1" applyFill="1" applyBorder="1" applyAlignment="1" applyProtection="1">
      <alignment horizontal="right"/>
      <protection hidden="1"/>
    </xf>
    <xf numFmtId="1" fontId="10" fillId="0" borderId="11" xfId="0" applyNumberFormat="1" applyFont="1" applyFill="1" applyBorder="1" applyAlignment="1" applyProtection="1">
      <alignment horizontal="left" vertical="center"/>
      <protection hidden="1"/>
    </xf>
    <xf numFmtId="0" fontId="10" fillId="0" borderId="11" xfId="0" applyFont="1" applyFill="1" applyBorder="1" applyAlignment="1" applyProtection="1">
      <alignment wrapText="1"/>
      <protection hidden="1"/>
    </xf>
    <xf numFmtId="3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vertical="center" wrapText="1"/>
      <protection hidden="1"/>
    </xf>
    <xf numFmtId="176" fontId="7" fillId="0" borderId="20" xfId="0" applyNumberFormat="1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/>
      <protection hidden="1"/>
    </xf>
    <xf numFmtId="0" fontId="10" fillId="0" borderId="11" xfId="0" applyFont="1" applyBorder="1" applyAlignment="1" applyProtection="1">
      <alignment horizontal="center"/>
      <protection hidden="1"/>
    </xf>
    <xf numFmtId="177" fontId="10" fillId="0" borderId="11" xfId="0" applyNumberFormat="1" applyFont="1" applyBorder="1" applyAlignment="1" applyProtection="1">
      <alignment horizontal="right"/>
      <protection hidden="1"/>
    </xf>
    <xf numFmtId="4" fontId="8" fillId="0" borderId="23" xfId="0" applyNumberFormat="1" applyFont="1" applyBorder="1" applyAlignment="1" applyProtection="1">
      <alignment horizontal="right"/>
      <protection hidden="1"/>
    </xf>
    <xf numFmtId="176" fontId="13" fillId="0" borderId="11" xfId="0" applyNumberFormat="1" applyFont="1" applyFill="1" applyBorder="1" applyAlignment="1" applyProtection="1">
      <alignment horizontal="left" vertical="center"/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3" fontId="1" fillId="0" borderId="24" xfId="0" applyNumberFormat="1" applyFont="1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/>
      <protection hidden="1"/>
    </xf>
    <xf numFmtId="177" fontId="13" fillId="0" borderId="0" xfId="0" applyNumberFormat="1" applyFont="1" applyFill="1" applyBorder="1" applyAlignment="1" applyProtection="1">
      <alignment horizontal="right"/>
      <protection hidden="1"/>
    </xf>
    <xf numFmtId="177" fontId="13" fillId="0" borderId="23" xfId="0" applyNumberFormat="1" applyFont="1" applyFill="1" applyBorder="1" applyAlignment="1" applyProtection="1">
      <alignment horizontal="right"/>
      <protection hidden="1"/>
    </xf>
    <xf numFmtId="0" fontId="11" fillId="0" borderId="11" xfId="0" applyFont="1" applyFill="1" applyBorder="1" applyAlignment="1" applyProtection="1">
      <alignment horizontal="left" vertical="center"/>
      <protection hidden="1"/>
    </xf>
    <xf numFmtId="0" fontId="11" fillId="0" borderId="11" xfId="0" applyFont="1" applyFill="1" applyBorder="1" applyAlignment="1" applyProtection="1">
      <alignment horizontal="left"/>
      <protection hidden="1"/>
    </xf>
    <xf numFmtId="1" fontId="10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/>
      <protection hidden="1"/>
    </xf>
    <xf numFmtId="1" fontId="7" fillId="0" borderId="11" xfId="0" applyNumberFormat="1" applyFont="1" applyFill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177" fontId="0" fillId="0" borderId="11" xfId="0" applyNumberFormat="1" applyBorder="1" applyAlignment="1" applyProtection="1">
      <alignment horizontal="right"/>
      <protection hidden="1"/>
    </xf>
    <xf numFmtId="0" fontId="10" fillId="0" borderId="26" xfId="0" applyFont="1" applyBorder="1" applyAlignment="1" applyProtection="1">
      <alignment/>
      <protection hidden="1"/>
    </xf>
    <xf numFmtId="3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177" fontId="1" fillId="0" borderId="11" xfId="0" applyNumberFormat="1" applyFont="1" applyFill="1" applyBorder="1" applyAlignment="1" applyProtection="1">
      <alignment horizontal="right"/>
      <protection hidden="1"/>
    </xf>
    <xf numFmtId="1" fontId="1" fillId="0" borderId="20" xfId="0" applyNumberFormat="1" applyFont="1" applyFill="1" applyBorder="1" applyAlignment="1" applyProtection="1">
      <alignment horizontal="left" vertical="center"/>
      <protection hidden="1"/>
    </xf>
    <xf numFmtId="0" fontId="12" fillId="0" borderId="10" xfId="0" applyFont="1" applyFill="1" applyBorder="1" applyAlignment="1" applyProtection="1">
      <alignment vertical="top" wrapText="1"/>
      <protection hidden="1"/>
    </xf>
    <xf numFmtId="178" fontId="0" fillId="0" borderId="21" xfId="52" applyNumberFormat="1" applyFont="1" applyFill="1" applyBorder="1" applyAlignment="1" applyProtection="1">
      <alignment vertical="top"/>
      <protection hidden="1"/>
    </xf>
    <xf numFmtId="0" fontId="7" fillId="0" borderId="11" xfId="0" applyFont="1" applyFill="1" applyBorder="1" applyAlignment="1" applyProtection="1">
      <alignment vertical="top" wrapText="1"/>
      <protection hidden="1"/>
    </xf>
    <xf numFmtId="3" fontId="0" fillId="0" borderId="11" xfId="0" applyNumberFormat="1" applyFill="1" applyBorder="1" applyAlignment="1" applyProtection="1">
      <alignment horizontal="center" vertical="top"/>
      <protection hidden="1"/>
    </xf>
    <xf numFmtId="0" fontId="0" fillId="0" borderId="11" xfId="0" applyFill="1" applyBorder="1" applyAlignment="1" applyProtection="1">
      <alignment horizontal="center" vertical="top"/>
      <protection hidden="1"/>
    </xf>
    <xf numFmtId="4" fontId="0" fillId="0" borderId="11" xfId="0" applyNumberFormat="1" applyFill="1" applyBorder="1" applyAlignment="1" applyProtection="1">
      <alignment vertical="top"/>
      <protection hidden="1"/>
    </xf>
    <xf numFmtId="178" fontId="0" fillId="0" borderId="23" xfId="52" applyNumberFormat="1" applyFont="1" applyFill="1" applyBorder="1" applyAlignment="1" applyProtection="1">
      <alignment horizontal="center" vertical="top"/>
      <protection hidden="1"/>
    </xf>
    <xf numFmtId="176" fontId="10" fillId="0" borderId="11" xfId="0" applyNumberFormat="1" applyFont="1" applyFill="1" applyBorder="1" applyAlignment="1" applyProtection="1">
      <alignment horizontal="left" vertical="center"/>
      <protection hidden="1"/>
    </xf>
    <xf numFmtId="4" fontId="0" fillId="0" borderId="10" xfId="0" applyNumberFormat="1" applyFill="1" applyBorder="1" applyAlignment="1" applyProtection="1">
      <alignment horizontal="right" vertical="top"/>
      <protection hidden="1"/>
    </xf>
    <xf numFmtId="178" fontId="0" fillId="0" borderId="21" xfId="52" applyNumberFormat="1" applyFont="1" applyFill="1" applyBorder="1" applyAlignment="1" applyProtection="1">
      <alignment horizontal="right" vertical="top"/>
      <protection hidden="1"/>
    </xf>
    <xf numFmtId="2" fontId="0" fillId="0" borderId="21" xfId="52" applyNumberFormat="1" applyFont="1" applyFill="1" applyBorder="1" applyAlignment="1" applyProtection="1">
      <alignment horizontal="right" vertical="top"/>
      <protection hidden="1"/>
    </xf>
    <xf numFmtId="1" fontId="1" fillId="0" borderId="20" xfId="0" applyNumberFormat="1" applyFont="1" applyFill="1" applyBorder="1" applyAlignment="1" applyProtection="1">
      <alignment horizontal="left" vertical="top"/>
      <protection hidden="1"/>
    </xf>
    <xf numFmtId="3" fontId="1" fillId="0" borderId="10" xfId="0" applyNumberFormat="1" applyFont="1" applyFill="1" applyBorder="1" applyAlignment="1" applyProtection="1">
      <alignment horizontal="center" vertical="top"/>
      <protection hidden="1"/>
    </xf>
    <xf numFmtId="0" fontId="1" fillId="0" borderId="10" xfId="0" applyFont="1" applyFill="1" applyBorder="1" applyAlignment="1" applyProtection="1">
      <alignment horizontal="center" vertical="top"/>
      <protection hidden="1"/>
    </xf>
    <xf numFmtId="4" fontId="1" fillId="0" borderId="21" xfId="52" applyNumberFormat="1" applyFont="1" applyFill="1" applyBorder="1" applyAlignment="1" applyProtection="1">
      <alignment horizontal="right" vertical="top"/>
      <protection hidden="1"/>
    </xf>
    <xf numFmtId="0" fontId="0" fillId="0" borderId="19" xfId="0" applyBorder="1" applyAlignment="1" applyProtection="1">
      <alignment/>
      <protection hidden="1"/>
    </xf>
    <xf numFmtId="1" fontId="0" fillId="0" borderId="2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justify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0" xfId="0" applyFont="1" applyBorder="1" applyAlignment="1" applyProtection="1">
      <alignment vertical="justify"/>
      <protection hidden="1"/>
    </xf>
    <xf numFmtId="0" fontId="0" fillId="0" borderId="27" xfId="0" applyBorder="1" applyAlignment="1" applyProtection="1">
      <alignment/>
      <protection hidden="1"/>
    </xf>
    <xf numFmtId="1" fontId="0" fillId="0" borderId="28" xfId="0" applyNumberFormat="1" applyBorder="1" applyAlignment="1" applyProtection="1">
      <alignment/>
      <protection hidden="1"/>
    </xf>
    <xf numFmtId="0" fontId="10" fillId="0" borderId="11" xfId="0" applyFont="1" applyFill="1" applyBorder="1" applyAlignment="1" applyProtection="1">
      <alignment horizontal="left" vertical="top" wrapText="1"/>
      <protection hidden="1"/>
    </xf>
    <xf numFmtId="0" fontId="0" fillId="0" borderId="10" xfId="0" applyFont="1" applyFill="1" applyBorder="1" applyAlignment="1" applyProtection="1">
      <alignment horizontal="left" vertical="top" wrapText="1"/>
      <protection hidden="1"/>
    </xf>
    <xf numFmtId="3" fontId="0" fillId="0" borderId="25" xfId="0" applyNumberForma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4" fontId="0" fillId="0" borderId="25" xfId="0" applyNumberFormat="1" applyBorder="1" applyAlignment="1" applyProtection="1">
      <alignment/>
      <protection hidden="1"/>
    </xf>
    <xf numFmtId="4" fontId="0" fillId="0" borderId="29" xfId="0" applyNumberFormat="1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1" fontId="0" fillId="0" borderId="31" xfId="0" applyNumberForma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horizontal="left" vertical="top" wrapText="1"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4" fontId="0" fillId="0" borderId="31" xfId="0" applyNumberFormat="1" applyBorder="1" applyAlignment="1" applyProtection="1">
      <alignment/>
      <protection hidden="1"/>
    </xf>
    <xf numFmtId="4" fontId="0" fillId="0" borderId="32" xfId="0" applyNumberForma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3" fontId="0" fillId="0" borderId="13" xfId="0" applyNumberFormat="1" applyBorder="1" applyAlignment="1" applyProtection="1">
      <alignment horizontal="center"/>
      <protection hidden="1"/>
    </xf>
    <xf numFmtId="4" fontId="1" fillId="0" borderId="13" xfId="0" applyNumberFormat="1" applyFont="1" applyBorder="1" applyAlignment="1" applyProtection="1">
      <alignment/>
      <protection hidden="1"/>
    </xf>
    <xf numFmtId="4" fontId="1" fillId="0" borderId="13" xfId="0" applyNumberFormat="1" applyFont="1" applyBorder="1" applyAlignment="1" applyProtection="1">
      <alignment/>
      <protection hidden="1"/>
    </xf>
    <xf numFmtId="40" fontId="1" fillId="0" borderId="13" xfId="0" applyNumberFormat="1" applyFont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 horizontal="right" vertical="top"/>
      <protection locked="0"/>
    </xf>
    <xf numFmtId="4" fontId="0" fillId="0" borderId="10" xfId="0" applyNumberFormat="1" applyBorder="1" applyAlignment="1" applyProtection="1">
      <alignment vertical="top"/>
      <protection locked="0"/>
    </xf>
    <xf numFmtId="4" fontId="0" fillId="0" borderId="10" xfId="0" applyNumberFormat="1" applyFont="1" applyBorder="1" applyAlignment="1" applyProtection="1">
      <alignment vertical="top"/>
      <protection locked="0"/>
    </xf>
    <xf numFmtId="4" fontId="0" fillId="0" borderId="10" xfId="0" applyNumberFormat="1" applyFill="1" applyBorder="1" applyAlignment="1" applyProtection="1">
      <alignment horizontal="right" vertical="center"/>
      <protection locked="0"/>
    </xf>
    <xf numFmtId="177" fontId="1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top"/>
      <protection locked="0"/>
    </xf>
    <xf numFmtId="4" fontId="7" fillId="0" borderId="24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horizontal="right"/>
      <protection locked="0"/>
    </xf>
    <xf numFmtId="177" fontId="10" fillId="0" borderId="11" xfId="0" applyNumberFormat="1" applyFont="1" applyBorder="1" applyAlignment="1" applyProtection="1">
      <alignment horizontal="right"/>
      <protection locked="0"/>
    </xf>
    <xf numFmtId="177" fontId="0" fillId="0" borderId="10" xfId="0" applyNumberFormat="1" applyFill="1" applyBorder="1" applyAlignment="1" applyProtection="1">
      <alignment horizontal="right" vertical="center"/>
      <protection locked="0"/>
    </xf>
    <xf numFmtId="177" fontId="0" fillId="0" borderId="11" xfId="0" applyNumberFormat="1" applyFill="1" applyBorder="1" applyAlignment="1" applyProtection="1">
      <alignment horizontal="right"/>
      <protection locked="0"/>
    </xf>
    <xf numFmtId="177" fontId="0" fillId="0" borderId="11" xfId="0" applyNumberForma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vertical="justify"/>
      <protection hidden="1"/>
    </xf>
    <xf numFmtId="4" fontId="0" fillId="0" borderId="10" xfId="0" applyNumberFormat="1" applyFill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ROJETO VERÃO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7"/>
  <sheetViews>
    <sheetView tabSelected="1" view="pageLayout" zoomScale="82" zoomScaleNormal="75" zoomScalePageLayoutView="82" workbookViewId="0" topLeftCell="D259">
      <selection activeCell="G270" sqref="G270"/>
    </sheetView>
  </sheetViews>
  <sheetFormatPr defaultColWidth="11.421875" defaultRowHeight="12.75"/>
  <cols>
    <col min="1" max="1" width="6.00390625" style="17" customWidth="1"/>
    <col min="2" max="2" width="6.8515625" style="17" customWidth="1"/>
    <col min="3" max="3" width="82.421875" style="17" customWidth="1"/>
    <col min="4" max="4" width="10.28125" style="18" customWidth="1"/>
    <col min="5" max="5" width="7.00390625" style="17" customWidth="1"/>
    <col min="6" max="6" width="17.28125" style="16" customWidth="1"/>
    <col min="7" max="7" width="16.421875" style="16" customWidth="1"/>
    <col min="8" max="8" width="18.421875" style="17" customWidth="1"/>
    <col min="9" max="9" width="11.28125" style="17" customWidth="1"/>
    <col min="10" max="248" width="11.421875" style="17" customWidth="1"/>
    <col min="249" max="249" width="56.28125" style="17" customWidth="1"/>
    <col min="250" max="16384" width="11.421875" style="17" customWidth="1"/>
  </cols>
  <sheetData>
    <row r="1" spans="1:8" s="10" customFormat="1" ht="19.5" customHeight="1">
      <c r="A1" s="5"/>
      <c r="B1" s="5"/>
      <c r="C1" s="6" t="s">
        <v>149</v>
      </c>
      <c r="D1" s="7"/>
      <c r="E1" s="8"/>
      <c r="F1" s="9"/>
      <c r="G1" s="193" t="s">
        <v>150</v>
      </c>
      <c r="H1" s="193"/>
    </row>
    <row r="2" spans="1:8" s="10" customFormat="1" ht="2.25" customHeight="1">
      <c r="A2" s="5"/>
      <c r="B2" s="5"/>
      <c r="C2" s="6"/>
      <c r="D2" s="7"/>
      <c r="E2" s="8"/>
      <c r="F2" s="9"/>
      <c r="G2" s="193"/>
      <c r="H2" s="193"/>
    </row>
    <row r="3" spans="1:6" ht="16.5" customHeight="1">
      <c r="A3" s="11" t="s">
        <v>284</v>
      </c>
      <c r="B3" s="12"/>
      <c r="C3" s="13"/>
      <c r="D3" s="14"/>
      <c r="E3" s="13"/>
      <c r="F3" s="15"/>
    </row>
    <row r="4" spans="1:2" ht="12.75">
      <c r="A4" s="11" t="s">
        <v>285</v>
      </c>
      <c r="B4" s="12"/>
    </row>
    <row r="5" spans="1:2" ht="12.75">
      <c r="A5" s="11" t="s">
        <v>263</v>
      </c>
      <c r="B5" s="12"/>
    </row>
    <row r="6" spans="1:2" ht="12.75">
      <c r="A6" s="11" t="s">
        <v>286</v>
      </c>
      <c r="B6" s="12"/>
    </row>
    <row r="7" spans="1:2" ht="12.75">
      <c r="A7" s="11" t="s">
        <v>287</v>
      </c>
      <c r="B7" s="12"/>
    </row>
    <row r="8" s="194" customFormat="1" ht="12.75" customHeight="1">
      <c r="A8" s="194" t="s">
        <v>230</v>
      </c>
    </row>
    <row r="9" spans="1:2" ht="3" customHeight="1">
      <c r="A9" s="12"/>
      <c r="B9" s="12"/>
    </row>
    <row r="10" spans="1:8" s="22" customFormat="1" ht="19.5" customHeight="1">
      <c r="A10" s="19" t="s">
        <v>151</v>
      </c>
      <c r="B10" s="19"/>
      <c r="C10" s="19" t="s">
        <v>152</v>
      </c>
      <c r="D10" s="20" t="s">
        <v>153</v>
      </c>
      <c r="E10" s="19" t="s">
        <v>154</v>
      </c>
      <c r="F10" s="21" t="s">
        <v>155</v>
      </c>
      <c r="G10" s="21"/>
      <c r="H10" s="19" t="s">
        <v>156</v>
      </c>
    </row>
    <row r="11" spans="1:8" s="22" customFormat="1" ht="12.75">
      <c r="A11" s="23"/>
      <c r="B11" s="23"/>
      <c r="C11" s="24"/>
      <c r="D11" s="25"/>
      <c r="E11" s="24"/>
      <c r="F11" s="26" t="s">
        <v>157</v>
      </c>
      <c r="G11" s="26" t="s">
        <v>158</v>
      </c>
      <c r="H11" s="24"/>
    </row>
    <row r="12" spans="1:8" ht="38.25">
      <c r="A12" s="27" t="s">
        <v>159</v>
      </c>
      <c r="B12" s="28"/>
      <c r="C12" s="29" t="s">
        <v>288</v>
      </c>
      <c r="D12" s="30"/>
      <c r="E12" s="31"/>
      <c r="F12" s="32"/>
      <c r="G12" s="32"/>
      <c r="H12" s="33"/>
    </row>
    <row r="13" spans="1:8" ht="12.75">
      <c r="A13" s="34"/>
      <c r="B13" s="35" t="s">
        <v>22</v>
      </c>
      <c r="C13" s="36" t="s">
        <v>23</v>
      </c>
      <c r="D13" s="37"/>
      <c r="E13" s="38"/>
      <c r="F13" s="39"/>
      <c r="G13" s="39"/>
      <c r="H13" s="40"/>
    </row>
    <row r="14" spans="1:8" ht="12.75">
      <c r="A14" s="34"/>
      <c r="B14" s="41">
        <v>1</v>
      </c>
      <c r="C14" s="42" t="s">
        <v>124</v>
      </c>
      <c r="D14" s="37"/>
      <c r="E14" s="43"/>
      <c r="F14" s="39"/>
      <c r="G14" s="39"/>
      <c r="H14" s="40"/>
    </row>
    <row r="15" spans="1:8" ht="26.25" customHeight="1">
      <c r="A15" s="34"/>
      <c r="B15" s="41" t="s">
        <v>24</v>
      </c>
      <c r="C15" s="44" t="s">
        <v>222</v>
      </c>
      <c r="D15" s="45">
        <v>9</v>
      </c>
      <c r="E15" s="38" t="s">
        <v>17</v>
      </c>
      <c r="F15" s="178"/>
      <c r="G15" s="179"/>
      <c r="H15" s="40">
        <f>SUM(F15,G15)*D15</f>
        <v>0</v>
      </c>
    </row>
    <row r="16" spans="1:8" ht="12.75">
      <c r="A16" s="34"/>
      <c r="B16" s="41">
        <v>2</v>
      </c>
      <c r="C16" s="44" t="s">
        <v>462</v>
      </c>
      <c r="D16" s="37"/>
      <c r="E16" s="38"/>
      <c r="F16" s="39"/>
      <c r="G16" s="39"/>
      <c r="H16" s="40"/>
    </row>
    <row r="17" spans="1:8" ht="12.75">
      <c r="A17" s="34"/>
      <c r="B17" s="47" t="s">
        <v>38</v>
      </c>
      <c r="C17" s="42" t="s">
        <v>125</v>
      </c>
      <c r="D17" s="37"/>
      <c r="E17" s="38"/>
      <c r="F17" s="39"/>
      <c r="G17" s="39"/>
      <c r="H17" s="40"/>
    </row>
    <row r="18" spans="1:8" ht="12.75" customHeight="1">
      <c r="A18" s="34"/>
      <c r="B18" s="47" t="s">
        <v>7</v>
      </c>
      <c r="C18" s="44" t="s">
        <v>445</v>
      </c>
      <c r="D18" s="45">
        <v>8</v>
      </c>
      <c r="E18" s="38" t="s">
        <v>164</v>
      </c>
      <c r="F18" s="48" t="s">
        <v>249</v>
      </c>
      <c r="G18" s="179"/>
      <c r="H18" s="40">
        <f aca="true" t="shared" si="0" ref="H18:H27">SUM(F18,G18)*D18</f>
        <v>0</v>
      </c>
    </row>
    <row r="19" spans="1:8" ht="12.75">
      <c r="A19" s="34"/>
      <c r="B19" s="47" t="s">
        <v>8</v>
      </c>
      <c r="C19" s="44" t="s">
        <v>289</v>
      </c>
      <c r="D19" s="45">
        <v>1.5</v>
      </c>
      <c r="E19" s="38" t="s">
        <v>164</v>
      </c>
      <c r="F19" s="48" t="s">
        <v>249</v>
      </c>
      <c r="G19" s="179"/>
      <c r="H19" s="40">
        <f t="shared" si="0"/>
        <v>0</v>
      </c>
    </row>
    <row r="20" spans="1:8" ht="12.75">
      <c r="A20" s="34"/>
      <c r="B20" s="47" t="s">
        <v>9</v>
      </c>
      <c r="C20" s="44" t="s">
        <v>446</v>
      </c>
      <c r="D20" s="45">
        <v>6</v>
      </c>
      <c r="E20" s="38" t="s">
        <v>162</v>
      </c>
      <c r="F20" s="48" t="s">
        <v>249</v>
      </c>
      <c r="G20" s="179"/>
      <c r="H20" s="40">
        <f t="shared" si="0"/>
        <v>0</v>
      </c>
    </row>
    <row r="21" spans="1:8" ht="12.75">
      <c r="A21" s="34"/>
      <c r="B21" s="47" t="s">
        <v>10</v>
      </c>
      <c r="C21" s="44" t="s">
        <v>447</v>
      </c>
      <c r="D21" s="45">
        <v>66</v>
      </c>
      <c r="E21" s="38" t="s">
        <v>162</v>
      </c>
      <c r="F21" s="48" t="s">
        <v>249</v>
      </c>
      <c r="G21" s="179"/>
      <c r="H21" s="40">
        <f t="shared" si="0"/>
        <v>0</v>
      </c>
    </row>
    <row r="22" spans="1:8" ht="12.75">
      <c r="A22" s="34"/>
      <c r="B22" s="47" t="s">
        <v>39</v>
      </c>
      <c r="C22" s="42" t="s">
        <v>126</v>
      </c>
      <c r="D22" s="37"/>
      <c r="E22" s="38"/>
      <c r="F22" s="46"/>
      <c r="G22" s="39"/>
      <c r="H22" s="40"/>
    </row>
    <row r="23" spans="1:8" ht="12.75">
      <c r="A23" s="34"/>
      <c r="B23" s="47" t="s">
        <v>40</v>
      </c>
      <c r="C23" s="42" t="s">
        <v>255</v>
      </c>
      <c r="D23" s="45">
        <v>60</v>
      </c>
      <c r="E23" s="38" t="s">
        <v>162</v>
      </c>
      <c r="F23" s="48" t="s">
        <v>249</v>
      </c>
      <c r="G23" s="179"/>
      <c r="H23" s="40">
        <f t="shared" si="0"/>
        <v>0</v>
      </c>
    </row>
    <row r="24" spans="1:8" ht="12.75">
      <c r="A24" s="34"/>
      <c r="B24" s="47" t="s">
        <v>41</v>
      </c>
      <c r="C24" s="42" t="s">
        <v>127</v>
      </c>
      <c r="D24" s="37"/>
      <c r="E24" s="38"/>
      <c r="F24" s="46"/>
      <c r="G24" s="39"/>
      <c r="H24" s="40"/>
    </row>
    <row r="25" spans="1:8" ht="12.75" customHeight="1">
      <c r="A25" s="34"/>
      <c r="B25" s="47" t="s">
        <v>42</v>
      </c>
      <c r="C25" s="44" t="s">
        <v>256</v>
      </c>
      <c r="D25" s="45">
        <v>60</v>
      </c>
      <c r="E25" s="38" t="s">
        <v>162</v>
      </c>
      <c r="F25" s="48" t="s">
        <v>249</v>
      </c>
      <c r="G25" s="179"/>
      <c r="H25" s="40">
        <f t="shared" si="0"/>
        <v>0</v>
      </c>
    </row>
    <row r="26" spans="1:8" ht="12.75">
      <c r="A26" s="34"/>
      <c r="B26" s="47" t="s">
        <v>43</v>
      </c>
      <c r="C26" s="44" t="s">
        <v>178</v>
      </c>
      <c r="D26" s="37"/>
      <c r="E26" s="38"/>
      <c r="F26" s="46"/>
      <c r="G26" s="39"/>
      <c r="H26" s="40"/>
    </row>
    <row r="27" spans="1:8" ht="12.75" customHeight="1">
      <c r="A27" s="34"/>
      <c r="B27" s="47" t="s">
        <v>44</v>
      </c>
      <c r="C27" s="44" t="s">
        <v>175</v>
      </c>
      <c r="D27" s="45">
        <v>16</v>
      </c>
      <c r="E27" s="49" t="s">
        <v>162</v>
      </c>
      <c r="F27" s="179"/>
      <c r="G27" s="179"/>
      <c r="H27" s="40">
        <f t="shared" si="0"/>
        <v>0</v>
      </c>
    </row>
    <row r="28" spans="1:8" ht="12.75">
      <c r="A28" s="34"/>
      <c r="B28" s="47" t="s">
        <v>45</v>
      </c>
      <c r="C28" s="42" t="s">
        <v>128</v>
      </c>
      <c r="D28" s="45">
        <v>45</v>
      </c>
      <c r="E28" s="38" t="s">
        <v>164</v>
      </c>
      <c r="F28" s="48" t="s">
        <v>249</v>
      </c>
      <c r="G28" s="179"/>
      <c r="H28" s="40">
        <f>SUM(F28,G28)*D28</f>
        <v>0</v>
      </c>
    </row>
    <row r="29" spans="1:8" ht="12.75">
      <c r="A29" s="34"/>
      <c r="B29" s="41">
        <v>3</v>
      </c>
      <c r="C29" s="42" t="s">
        <v>129</v>
      </c>
      <c r="D29" s="37"/>
      <c r="E29" s="38"/>
      <c r="F29" s="39"/>
      <c r="G29" s="39"/>
      <c r="H29" s="40"/>
    </row>
    <row r="30" spans="1:8" ht="12.75" customHeight="1">
      <c r="A30" s="34"/>
      <c r="B30" s="47" t="s">
        <v>48</v>
      </c>
      <c r="C30" s="44" t="s">
        <v>257</v>
      </c>
      <c r="D30" s="45">
        <v>140</v>
      </c>
      <c r="E30" s="38" t="s">
        <v>162</v>
      </c>
      <c r="F30" s="179"/>
      <c r="G30" s="179"/>
      <c r="H30" s="40">
        <f>SUM(F30,G30)*D30</f>
        <v>0</v>
      </c>
    </row>
    <row r="31" spans="1:8" ht="12.75">
      <c r="A31" s="34"/>
      <c r="B31" s="41">
        <v>4</v>
      </c>
      <c r="C31" s="44" t="s">
        <v>223</v>
      </c>
      <c r="D31" s="37"/>
      <c r="E31" s="38"/>
      <c r="F31" s="39"/>
      <c r="G31" s="39"/>
      <c r="H31" s="40"/>
    </row>
    <row r="32" spans="1:8" ht="12.75">
      <c r="A32" s="34"/>
      <c r="B32" s="47" t="s">
        <v>57</v>
      </c>
      <c r="C32" s="42" t="s">
        <v>130</v>
      </c>
      <c r="D32" s="37"/>
      <c r="E32" s="38"/>
      <c r="F32" s="39"/>
      <c r="G32" s="39"/>
      <c r="H32" s="40"/>
    </row>
    <row r="33" spans="1:8" ht="25.5">
      <c r="A33" s="34"/>
      <c r="B33" s="47" t="s">
        <v>259</v>
      </c>
      <c r="C33" s="42" t="s">
        <v>258</v>
      </c>
      <c r="D33" s="50">
        <v>10</v>
      </c>
      <c r="E33" s="38" t="s">
        <v>162</v>
      </c>
      <c r="F33" s="179"/>
      <c r="G33" s="179"/>
      <c r="H33" s="40">
        <f>SUM(F33,G33)*D33</f>
        <v>0</v>
      </c>
    </row>
    <row r="34" spans="1:8" ht="12.75">
      <c r="A34" s="34"/>
      <c r="B34" s="41">
        <v>5</v>
      </c>
      <c r="C34" s="51" t="s">
        <v>131</v>
      </c>
      <c r="D34" s="37"/>
      <c r="E34" s="38"/>
      <c r="F34" s="39"/>
      <c r="G34" s="39"/>
      <c r="H34" s="40"/>
    </row>
    <row r="35" spans="1:8" ht="12.75">
      <c r="A35" s="34"/>
      <c r="B35" s="47" t="s">
        <v>63</v>
      </c>
      <c r="C35" s="42" t="s">
        <v>132</v>
      </c>
      <c r="D35" s="37"/>
      <c r="E35" s="38"/>
      <c r="F35" s="39"/>
      <c r="G35" s="39"/>
      <c r="H35" s="40"/>
    </row>
    <row r="36" spans="1:8" ht="26.25" customHeight="1">
      <c r="A36" s="34"/>
      <c r="B36" s="47" t="s">
        <v>179</v>
      </c>
      <c r="C36" s="44" t="s">
        <v>290</v>
      </c>
      <c r="D36" s="45">
        <v>4</v>
      </c>
      <c r="E36" s="38" t="s">
        <v>162</v>
      </c>
      <c r="F36" s="179"/>
      <c r="G36" s="179"/>
      <c r="H36" s="40">
        <f>SUM(F36,G36)*D36</f>
        <v>0</v>
      </c>
    </row>
    <row r="37" spans="1:8" ht="13.5" customHeight="1">
      <c r="A37" s="34"/>
      <c r="B37" s="47" t="s">
        <v>266</v>
      </c>
      <c r="C37" s="44" t="s">
        <v>260</v>
      </c>
      <c r="D37" s="45">
        <v>35</v>
      </c>
      <c r="E37" s="49" t="s">
        <v>161</v>
      </c>
      <c r="F37" s="179"/>
      <c r="G37" s="179"/>
      <c r="H37" s="40">
        <f>SUM(F37,G37)*D37</f>
        <v>0</v>
      </c>
    </row>
    <row r="38" spans="1:8" ht="12.75" customHeight="1">
      <c r="A38" s="34"/>
      <c r="B38" s="47" t="s">
        <v>267</v>
      </c>
      <c r="C38" s="44" t="s">
        <v>472</v>
      </c>
      <c r="D38" s="45">
        <v>60</v>
      </c>
      <c r="E38" s="38" t="s">
        <v>162</v>
      </c>
      <c r="F38" s="179"/>
      <c r="G38" s="179"/>
      <c r="H38" s="40">
        <f>SUM(F38,G38)*D38</f>
        <v>0</v>
      </c>
    </row>
    <row r="39" spans="1:8" ht="12.75">
      <c r="A39" s="34"/>
      <c r="B39" s="47" t="s">
        <v>291</v>
      </c>
      <c r="C39" s="42" t="s">
        <v>16</v>
      </c>
      <c r="D39" s="45">
        <v>155</v>
      </c>
      <c r="E39" s="38" t="s">
        <v>161</v>
      </c>
      <c r="F39" s="179"/>
      <c r="G39" s="179"/>
      <c r="H39" s="40">
        <f>SUM(F39,G39)*D39</f>
        <v>0</v>
      </c>
    </row>
    <row r="40" spans="1:8" ht="12.75">
      <c r="A40" s="34"/>
      <c r="B40" s="47" t="s">
        <v>64</v>
      </c>
      <c r="C40" s="42" t="s">
        <v>176</v>
      </c>
      <c r="D40" s="45">
        <v>10</v>
      </c>
      <c r="E40" s="38" t="s">
        <v>161</v>
      </c>
      <c r="F40" s="179"/>
      <c r="G40" s="179"/>
      <c r="H40" s="40">
        <f aca="true" t="shared" si="1" ref="H40:H95">SUM(F40,G40)*D40</f>
        <v>0</v>
      </c>
    </row>
    <row r="41" spans="1:8" ht="12.75">
      <c r="A41" s="34"/>
      <c r="B41" s="47" t="s">
        <v>65</v>
      </c>
      <c r="C41" s="42" t="s">
        <v>211</v>
      </c>
      <c r="D41" s="45"/>
      <c r="E41" s="38"/>
      <c r="F41" s="39"/>
      <c r="G41" s="39"/>
      <c r="H41" s="40"/>
    </row>
    <row r="42" spans="1:8" ht="12.75" customHeight="1">
      <c r="A42" s="34"/>
      <c r="B42" s="47" t="s">
        <v>268</v>
      </c>
      <c r="C42" s="51" t="s">
        <v>477</v>
      </c>
      <c r="D42" s="37">
        <v>12</v>
      </c>
      <c r="E42" s="49" t="s">
        <v>163</v>
      </c>
      <c r="F42" s="179"/>
      <c r="G42" s="179"/>
      <c r="H42" s="40">
        <f t="shared" si="1"/>
        <v>0</v>
      </c>
    </row>
    <row r="43" spans="1:8" ht="12.75" customHeight="1">
      <c r="A43" s="34"/>
      <c r="B43" s="47" t="s">
        <v>269</v>
      </c>
      <c r="C43" s="51" t="s">
        <v>478</v>
      </c>
      <c r="D43" s="37">
        <v>13</v>
      </c>
      <c r="E43" s="49" t="s">
        <v>163</v>
      </c>
      <c r="F43" s="179"/>
      <c r="G43" s="179"/>
      <c r="H43" s="40">
        <f t="shared" si="1"/>
        <v>0</v>
      </c>
    </row>
    <row r="44" spans="1:8" ht="12.75">
      <c r="A44" s="34"/>
      <c r="B44" s="41">
        <v>6</v>
      </c>
      <c r="C44" s="42" t="s">
        <v>133</v>
      </c>
      <c r="D44" s="37"/>
      <c r="E44" s="38"/>
      <c r="F44" s="39"/>
      <c r="G44" s="39"/>
      <c r="H44" s="40"/>
    </row>
    <row r="45" spans="1:8" ht="12.75">
      <c r="A45" s="34"/>
      <c r="B45" s="47" t="s">
        <v>68</v>
      </c>
      <c r="C45" s="44" t="s">
        <v>165</v>
      </c>
      <c r="D45" s="45">
        <v>300</v>
      </c>
      <c r="E45" s="38" t="s">
        <v>162</v>
      </c>
      <c r="F45" s="179"/>
      <c r="G45" s="179"/>
      <c r="H45" s="40">
        <f t="shared" si="1"/>
        <v>0</v>
      </c>
    </row>
    <row r="46" spans="1:8" ht="12.75">
      <c r="A46" s="34"/>
      <c r="B46" s="41">
        <v>7</v>
      </c>
      <c r="C46" s="42" t="s">
        <v>134</v>
      </c>
      <c r="D46" s="37"/>
      <c r="E46" s="38"/>
      <c r="F46" s="39"/>
      <c r="G46" s="39"/>
      <c r="H46" s="40"/>
    </row>
    <row r="47" spans="1:8" ht="12.75">
      <c r="A47" s="34"/>
      <c r="B47" s="47" t="s">
        <v>69</v>
      </c>
      <c r="C47" s="42" t="s">
        <v>135</v>
      </c>
      <c r="D47" s="37"/>
      <c r="E47" s="38"/>
      <c r="F47" s="39"/>
      <c r="G47" s="39"/>
      <c r="H47" s="40"/>
    </row>
    <row r="48" spans="1:8" ht="12.75">
      <c r="A48" s="34"/>
      <c r="B48" s="47" t="s">
        <v>105</v>
      </c>
      <c r="C48" s="44" t="s">
        <v>190</v>
      </c>
      <c r="D48" s="45">
        <v>3.5</v>
      </c>
      <c r="E48" s="38" t="s">
        <v>163</v>
      </c>
      <c r="F48" s="179"/>
      <c r="G48" s="179"/>
      <c r="H48" s="40">
        <f t="shared" si="1"/>
        <v>0</v>
      </c>
    </row>
    <row r="49" spans="1:8" ht="12.75">
      <c r="A49" s="34"/>
      <c r="B49" s="47" t="s">
        <v>451</v>
      </c>
      <c r="C49" s="44" t="s">
        <v>261</v>
      </c>
      <c r="D49" s="37">
        <v>5</v>
      </c>
      <c r="E49" s="49" t="s">
        <v>163</v>
      </c>
      <c r="F49" s="179"/>
      <c r="G49" s="179"/>
      <c r="H49" s="40">
        <f t="shared" si="1"/>
        <v>0</v>
      </c>
    </row>
    <row r="50" spans="1:8" ht="12.75">
      <c r="A50" s="34"/>
      <c r="B50" s="47" t="s">
        <v>70</v>
      </c>
      <c r="C50" s="44" t="s">
        <v>136</v>
      </c>
      <c r="D50" s="37"/>
      <c r="E50" s="38"/>
      <c r="F50" s="39"/>
      <c r="G50" s="39"/>
      <c r="H50" s="40"/>
    </row>
    <row r="51" spans="1:8" ht="12.75" customHeight="1">
      <c r="A51" s="34"/>
      <c r="B51" s="47" t="s">
        <v>71</v>
      </c>
      <c r="C51" s="44" t="s">
        <v>247</v>
      </c>
      <c r="D51" s="37">
        <v>1</v>
      </c>
      <c r="E51" s="49" t="s">
        <v>163</v>
      </c>
      <c r="F51" s="179"/>
      <c r="G51" s="179"/>
      <c r="H51" s="40">
        <f t="shared" si="1"/>
        <v>0</v>
      </c>
    </row>
    <row r="52" spans="1:8" ht="12.75">
      <c r="A52" s="34"/>
      <c r="B52" s="47" t="s">
        <v>72</v>
      </c>
      <c r="C52" s="44" t="s">
        <v>170</v>
      </c>
      <c r="D52" s="37">
        <v>2</v>
      </c>
      <c r="E52" s="49" t="s">
        <v>163</v>
      </c>
      <c r="F52" s="179"/>
      <c r="G52" s="179"/>
      <c r="H52" s="40">
        <f t="shared" si="1"/>
        <v>0</v>
      </c>
    </row>
    <row r="53" spans="1:8" ht="27" customHeight="1">
      <c r="A53" s="34"/>
      <c r="B53" s="47" t="s">
        <v>452</v>
      </c>
      <c r="C53" s="44" t="s">
        <v>191</v>
      </c>
      <c r="D53" s="37">
        <v>2</v>
      </c>
      <c r="E53" s="38" t="s">
        <v>163</v>
      </c>
      <c r="F53" s="179"/>
      <c r="G53" s="179"/>
      <c r="H53" s="40">
        <f t="shared" si="1"/>
        <v>0</v>
      </c>
    </row>
    <row r="54" spans="1:8" ht="12.75">
      <c r="A54" s="34"/>
      <c r="B54" s="47" t="s">
        <v>453</v>
      </c>
      <c r="C54" s="44" t="s">
        <v>210</v>
      </c>
      <c r="D54" s="45">
        <v>38</v>
      </c>
      <c r="E54" s="49" t="s">
        <v>162</v>
      </c>
      <c r="F54" s="179"/>
      <c r="G54" s="179"/>
      <c r="H54" s="40">
        <f t="shared" si="1"/>
        <v>0</v>
      </c>
    </row>
    <row r="55" spans="1:8" ht="27" customHeight="1">
      <c r="A55" s="34"/>
      <c r="B55" s="47" t="s">
        <v>454</v>
      </c>
      <c r="C55" s="44" t="s">
        <v>177</v>
      </c>
      <c r="D55" s="45">
        <v>70</v>
      </c>
      <c r="E55" s="38" t="s">
        <v>162</v>
      </c>
      <c r="F55" s="179"/>
      <c r="G55" s="179"/>
      <c r="H55" s="40">
        <f t="shared" si="1"/>
        <v>0</v>
      </c>
    </row>
    <row r="56" spans="1:8" ht="12.75" customHeight="1">
      <c r="A56" s="34"/>
      <c r="B56" s="47" t="s">
        <v>73</v>
      </c>
      <c r="C56" s="44" t="s">
        <v>212</v>
      </c>
      <c r="D56" s="45"/>
      <c r="E56" s="38"/>
      <c r="F56" s="39"/>
      <c r="G56" s="39"/>
      <c r="H56" s="40"/>
    </row>
    <row r="57" spans="1:8" ht="12.75" customHeight="1">
      <c r="A57" s="34"/>
      <c r="B57" s="47" t="s">
        <v>106</v>
      </c>
      <c r="C57" s="51" t="s">
        <v>479</v>
      </c>
      <c r="D57" s="45">
        <v>3</v>
      </c>
      <c r="E57" s="49" t="s">
        <v>161</v>
      </c>
      <c r="F57" s="179"/>
      <c r="G57" s="179"/>
      <c r="H57" s="40">
        <f t="shared" si="1"/>
        <v>0</v>
      </c>
    </row>
    <row r="58" spans="1:8" ht="12.75">
      <c r="A58" s="34"/>
      <c r="B58" s="47" t="s">
        <v>74</v>
      </c>
      <c r="C58" s="44" t="s">
        <v>262</v>
      </c>
      <c r="D58" s="45"/>
      <c r="E58" s="38"/>
      <c r="F58" s="39"/>
      <c r="G58" s="39"/>
      <c r="H58" s="40"/>
    </row>
    <row r="59" spans="1:8" ht="12.75" customHeight="1">
      <c r="A59" s="34"/>
      <c r="B59" s="47" t="s">
        <v>107</v>
      </c>
      <c r="C59" s="44" t="s">
        <v>167</v>
      </c>
      <c r="D59" s="45">
        <v>30</v>
      </c>
      <c r="E59" s="49" t="s">
        <v>162</v>
      </c>
      <c r="F59" s="179"/>
      <c r="G59" s="179"/>
      <c r="H59" s="40">
        <f t="shared" si="1"/>
        <v>0</v>
      </c>
    </row>
    <row r="60" spans="1:8" ht="12.75">
      <c r="A60" s="34"/>
      <c r="B60" s="47" t="s">
        <v>455</v>
      </c>
      <c r="C60" s="44" t="s">
        <v>166</v>
      </c>
      <c r="D60" s="45">
        <v>60</v>
      </c>
      <c r="E60" s="49" t="s">
        <v>161</v>
      </c>
      <c r="F60" s="179"/>
      <c r="G60" s="179"/>
      <c r="H60" s="40">
        <f t="shared" si="1"/>
        <v>0</v>
      </c>
    </row>
    <row r="61" spans="1:8" ht="12.75">
      <c r="A61" s="34"/>
      <c r="B61" s="47" t="s">
        <v>456</v>
      </c>
      <c r="C61" s="44" t="s">
        <v>168</v>
      </c>
      <c r="D61" s="37">
        <v>7</v>
      </c>
      <c r="E61" s="49" t="s">
        <v>163</v>
      </c>
      <c r="F61" s="179"/>
      <c r="G61" s="179"/>
      <c r="H61" s="40">
        <f t="shared" si="1"/>
        <v>0</v>
      </c>
    </row>
    <row r="62" spans="1:8" ht="26.25" customHeight="1">
      <c r="A62" s="34"/>
      <c r="B62" s="47" t="s">
        <v>75</v>
      </c>
      <c r="C62" s="44" t="s">
        <v>253</v>
      </c>
      <c r="D62" s="45">
        <v>20</v>
      </c>
      <c r="E62" s="49" t="s">
        <v>162</v>
      </c>
      <c r="F62" s="179"/>
      <c r="G62" s="179"/>
      <c r="H62" s="40">
        <f t="shared" si="1"/>
        <v>0</v>
      </c>
    </row>
    <row r="63" spans="1:8" ht="12.75">
      <c r="A63" s="34"/>
      <c r="B63" s="41">
        <v>8</v>
      </c>
      <c r="C63" s="42" t="s">
        <v>137</v>
      </c>
      <c r="D63" s="37"/>
      <c r="E63" s="38"/>
      <c r="F63" s="39"/>
      <c r="G63" s="39"/>
      <c r="H63" s="40"/>
    </row>
    <row r="64" spans="1:8" ht="12.75">
      <c r="A64" s="34"/>
      <c r="B64" s="47" t="s">
        <v>76</v>
      </c>
      <c r="C64" s="44" t="s">
        <v>138</v>
      </c>
      <c r="D64" s="37"/>
      <c r="E64" s="38"/>
      <c r="F64" s="39"/>
      <c r="G64" s="39"/>
      <c r="H64" s="40"/>
    </row>
    <row r="65" spans="1:8" ht="12.75">
      <c r="A65" s="34"/>
      <c r="B65" s="47" t="s">
        <v>77</v>
      </c>
      <c r="C65" s="44" t="s">
        <v>182</v>
      </c>
      <c r="D65" s="37">
        <v>1</v>
      </c>
      <c r="E65" s="38" t="s">
        <v>163</v>
      </c>
      <c r="F65" s="179"/>
      <c r="G65" s="179"/>
      <c r="H65" s="40">
        <f t="shared" si="1"/>
        <v>0</v>
      </c>
    </row>
    <row r="66" spans="1:8" ht="12.75">
      <c r="A66" s="34"/>
      <c r="B66" s="47" t="s">
        <v>78</v>
      </c>
      <c r="C66" s="44" t="s">
        <v>187</v>
      </c>
      <c r="D66" s="37">
        <v>2</v>
      </c>
      <c r="E66" s="38" t="s">
        <v>163</v>
      </c>
      <c r="F66" s="179"/>
      <c r="G66" s="179"/>
      <c r="H66" s="40">
        <f t="shared" si="1"/>
        <v>0</v>
      </c>
    </row>
    <row r="67" spans="1:8" ht="12.75">
      <c r="A67" s="34"/>
      <c r="B67" s="47" t="s">
        <v>270</v>
      </c>
      <c r="C67" s="44" t="s">
        <v>186</v>
      </c>
      <c r="D67" s="37">
        <v>2</v>
      </c>
      <c r="E67" s="38" t="s">
        <v>163</v>
      </c>
      <c r="F67" s="179"/>
      <c r="G67" s="179"/>
      <c r="H67" s="40">
        <f t="shared" si="1"/>
        <v>0</v>
      </c>
    </row>
    <row r="68" spans="1:8" ht="12.75">
      <c r="A68" s="34"/>
      <c r="B68" s="47" t="s">
        <v>271</v>
      </c>
      <c r="C68" s="44" t="s">
        <v>184</v>
      </c>
      <c r="D68" s="37">
        <v>1</v>
      </c>
      <c r="E68" s="38" t="s">
        <v>163</v>
      </c>
      <c r="F68" s="179"/>
      <c r="G68" s="179"/>
      <c r="H68" s="40">
        <f t="shared" si="1"/>
        <v>0</v>
      </c>
    </row>
    <row r="69" spans="1:8" ht="12.75">
      <c r="A69" s="34"/>
      <c r="B69" s="47" t="s">
        <v>272</v>
      </c>
      <c r="C69" s="44" t="s">
        <v>169</v>
      </c>
      <c r="D69" s="37">
        <v>1</v>
      </c>
      <c r="E69" s="49" t="s">
        <v>163</v>
      </c>
      <c r="F69" s="179"/>
      <c r="G69" s="179"/>
      <c r="H69" s="40">
        <f t="shared" si="1"/>
        <v>0</v>
      </c>
    </row>
    <row r="70" spans="1:8" ht="12.75">
      <c r="A70" s="34"/>
      <c r="B70" s="47" t="s">
        <v>79</v>
      </c>
      <c r="C70" s="44" t="s">
        <v>185</v>
      </c>
      <c r="D70" s="37"/>
      <c r="E70" s="49"/>
      <c r="F70" s="39"/>
      <c r="G70" s="39"/>
      <c r="H70" s="40"/>
    </row>
    <row r="71" spans="1:8" ht="12.75">
      <c r="A71" s="34"/>
      <c r="B71" s="47" t="s">
        <v>108</v>
      </c>
      <c r="C71" s="44" t="s">
        <v>182</v>
      </c>
      <c r="D71" s="37">
        <v>1</v>
      </c>
      <c r="E71" s="38" t="s">
        <v>163</v>
      </c>
      <c r="F71" s="179"/>
      <c r="G71" s="179"/>
      <c r="H71" s="40">
        <f t="shared" si="1"/>
        <v>0</v>
      </c>
    </row>
    <row r="72" spans="1:8" ht="12.75">
      <c r="A72" s="34"/>
      <c r="B72" s="47" t="s">
        <v>109</v>
      </c>
      <c r="C72" s="44" t="s">
        <v>187</v>
      </c>
      <c r="D72" s="37">
        <v>2</v>
      </c>
      <c r="E72" s="38" t="s">
        <v>163</v>
      </c>
      <c r="F72" s="179"/>
      <c r="G72" s="179"/>
      <c r="H72" s="40">
        <f t="shared" si="1"/>
        <v>0</v>
      </c>
    </row>
    <row r="73" spans="1:8" ht="12.75">
      <c r="A73" s="34"/>
      <c r="B73" s="47" t="s">
        <v>273</v>
      </c>
      <c r="C73" s="44" t="s">
        <v>183</v>
      </c>
      <c r="D73" s="37">
        <v>2</v>
      </c>
      <c r="E73" s="38" t="s">
        <v>163</v>
      </c>
      <c r="F73" s="179"/>
      <c r="G73" s="179"/>
      <c r="H73" s="40">
        <f t="shared" si="1"/>
        <v>0</v>
      </c>
    </row>
    <row r="74" spans="1:8" ht="12.75">
      <c r="A74" s="34"/>
      <c r="B74" s="47" t="s">
        <v>274</v>
      </c>
      <c r="C74" s="44" t="s">
        <v>184</v>
      </c>
      <c r="D74" s="37">
        <v>1</v>
      </c>
      <c r="E74" s="38" t="s">
        <v>163</v>
      </c>
      <c r="F74" s="179"/>
      <c r="G74" s="179"/>
      <c r="H74" s="40">
        <f t="shared" si="1"/>
        <v>0</v>
      </c>
    </row>
    <row r="75" spans="1:8" ht="53.25" customHeight="1">
      <c r="A75" s="34"/>
      <c r="B75" s="47" t="s">
        <v>275</v>
      </c>
      <c r="C75" s="52" t="s">
        <v>473</v>
      </c>
      <c r="D75" s="37">
        <v>1</v>
      </c>
      <c r="E75" s="49" t="s">
        <v>163</v>
      </c>
      <c r="F75" s="179"/>
      <c r="G75" s="179"/>
      <c r="H75" s="40">
        <f t="shared" si="1"/>
        <v>0</v>
      </c>
    </row>
    <row r="76" spans="1:8" ht="12.75">
      <c r="A76" s="34"/>
      <c r="B76" s="47" t="s">
        <v>80</v>
      </c>
      <c r="C76" s="44" t="s">
        <v>193</v>
      </c>
      <c r="D76" s="37"/>
      <c r="E76" s="38"/>
      <c r="F76" s="39"/>
      <c r="G76" s="39"/>
      <c r="H76" s="40"/>
    </row>
    <row r="77" spans="1:8" ht="12.75">
      <c r="A77" s="34"/>
      <c r="B77" s="47" t="s">
        <v>110</v>
      </c>
      <c r="C77" s="44" t="s">
        <v>182</v>
      </c>
      <c r="D77" s="37">
        <v>2</v>
      </c>
      <c r="E77" s="38" t="s">
        <v>163</v>
      </c>
      <c r="F77" s="179"/>
      <c r="G77" s="179"/>
      <c r="H77" s="40">
        <f t="shared" si="1"/>
        <v>0</v>
      </c>
    </row>
    <row r="78" spans="1:8" ht="12.75">
      <c r="A78" s="34"/>
      <c r="B78" s="47" t="s">
        <v>111</v>
      </c>
      <c r="C78" s="44" t="s">
        <v>186</v>
      </c>
      <c r="D78" s="37">
        <v>4</v>
      </c>
      <c r="E78" s="38" t="s">
        <v>163</v>
      </c>
      <c r="F78" s="179"/>
      <c r="G78" s="179"/>
      <c r="H78" s="40">
        <f t="shared" si="1"/>
        <v>0</v>
      </c>
    </row>
    <row r="79" spans="1:8" ht="12.75">
      <c r="A79" s="34"/>
      <c r="B79" s="47" t="s">
        <v>180</v>
      </c>
      <c r="C79" s="44" t="s">
        <v>169</v>
      </c>
      <c r="D79" s="37">
        <v>2</v>
      </c>
      <c r="E79" s="38" t="s">
        <v>163</v>
      </c>
      <c r="F79" s="179"/>
      <c r="G79" s="179"/>
      <c r="H79" s="40">
        <f t="shared" si="1"/>
        <v>0</v>
      </c>
    </row>
    <row r="80" spans="1:8" ht="12.75">
      <c r="A80" s="34"/>
      <c r="B80" s="47" t="s">
        <v>81</v>
      </c>
      <c r="C80" s="44" t="s">
        <v>248</v>
      </c>
      <c r="D80" s="37"/>
      <c r="E80" s="38"/>
      <c r="F80" s="39"/>
      <c r="G80" s="39"/>
      <c r="H80" s="40"/>
    </row>
    <row r="81" spans="1:8" ht="12.75">
      <c r="A81" s="34"/>
      <c r="B81" s="47" t="s">
        <v>181</v>
      </c>
      <c r="C81" s="44" t="s">
        <v>182</v>
      </c>
      <c r="D81" s="37">
        <v>1</v>
      </c>
      <c r="E81" s="49" t="s">
        <v>163</v>
      </c>
      <c r="F81" s="179"/>
      <c r="G81" s="179"/>
      <c r="H81" s="40">
        <f t="shared" si="1"/>
        <v>0</v>
      </c>
    </row>
    <row r="82" spans="1:8" ht="12.75">
      <c r="A82" s="34"/>
      <c r="B82" s="47" t="s">
        <v>276</v>
      </c>
      <c r="C82" s="44" t="s">
        <v>186</v>
      </c>
      <c r="D82" s="37">
        <v>2</v>
      </c>
      <c r="E82" s="49" t="s">
        <v>163</v>
      </c>
      <c r="F82" s="179"/>
      <c r="G82" s="179"/>
      <c r="H82" s="40">
        <f t="shared" si="1"/>
        <v>0</v>
      </c>
    </row>
    <row r="83" spans="1:8" ht="12.75">
      <c r="A83" s="34"/>
      <c r="B83" s="47" t="s">
        <v>82</v>
      </c>
      <c r="C83" s="44" t="s">
        <v>192</v>
      </c>
      <c r="D83" s="37"/>
      <c r="E83" s="38"/>
      <c r="F83" s="39"/>
      <c r="G83" s="39"/>
      <c r="H83" s="40"/>
    </row>
    <row r="84" spans="1:8" ht="12.75">
      <c r="A84" s="34"/>
      <c r="B84" s="47" t="s">
        <v>213</v>
      </c>
      <c r="C84" s="44" t="s">
        <v>188</v>
      </c>
      <c r="D84" s="37">
        <v>2</v>
      </c>
      <c r="E84" s="38" t="s">
        <v>163</v>
      </c>
      <c r="F84" s="179"/>
      <c r="G84" s="179"/>
      <c r="H84" s="40">
        <f t="shared" si="1"/>
        <v>0</v>
      </c>
    </row>
    <row r="85" spans="1:8" ht="12.75">
      <c r="A85" s="34"/>
      <c r="B85" s="47" t="s">
        <v>214</v>
      </c>
      <c r="C85" s="44" t="s">
        <v>189</v>
      </c>
      <c r="D85" s="37">
        <v>3</v>
      </c>
      <c r="E85" s="38" t="s">
        <v>163</v>
      </c>
      <c r="F85" s="179"/>
      <c r="G85" s="179"/>
      <c r="H85" s="40">
        <f t="shared" si="1"/>
        <v>0</v>
      </c>
    </row>
    <row r="86" spans="1:8" ht="12.75">
      <c r="A86" s="34"/>
      <c r="B86" s="41">
        <v>9</v>
      </c>
      <c r="C86" s="42" t="s">
        <v>139</v>
      </c>
      <c r="D86" s="37"/>
      <c r="E86" s="38"/>
      <c r="F86" s="39"/>
      <c r="G86" s="39"/>
      <c r="H86" s="40"/>
    </row>
    <row r="87" spans="1:8" ht="12.75">
      <c r="A87" s="34"/>
      <c r="B87" s="47" t="s">
        <v>83</v>
      </c>
      <c r="C87" s="44" t="s">
        <v>224</v>
      </c>
      <c r="D87" s="45">
        <v>60</v>
      </c>
      <c r="E87" s="38" t="s">
        <v>162</v>
      </c>
      <c r="F87" s="179"/>
      <c r="G87" s="179"/>
      <c r="H87" s="40">
        <f t="shared" si="1"/>
        <v>0</v>
      </c>
    </row>
    <row r="88" spans="1:8" ht="12.75">
      <c r="A88" s="34"/>
      <c r="B88" s="47" t="s">
        <v>84</v>
      </c>
      <c r="C88" s="44" t="s">
        <v>171</v>
      </c>
      <c r="D88" s="45">
        <v>10</v>
      </c>
      <c r="E88" s="38" t="s">
        <v>162</v>
      </c>
      <c r="F88" s="179"/>
      <c r="G88" s="179"/>
      <c r="H88" s="40">
        <f t="shared" si="1"/>
        <v>0</v>
      </c>
    </row>
    <row r="89" spans="1:8" ht="12.75">
      <c r="A89" s="34"/>
      <c r="B89" s="41">
        <v>10</v>
      </c>
      <c r="C89" s="42" t="s">
        <v>140</v>
      </c>
      <c r="D89" s="37"/>
      <c r="E89" s="38"/>
      <c r="F89" s="39"/>
      <c r="G89" s="39"/>
      <c r="H89" s="40"/>
    </row>
    <row r="90" spans="1:8" ht="12.75">
      <c r="A90" s="34"/>
      <c r="B90" s="47" t="s">
        <v>85</v>
      </c>
      <c r="C90" s="44" t="s">
        <v>244</v>
      </c>
      <c r="D90" s="45">
        <v>1700</v>
      </c>
      <c r="E90" s="38" t="s">
        <v>162</v>
      </c>
      <c r="F90" s="178"/>
      <c r="G90" s="179"/>
      <c r="H90" s="40">
        <f t="shared" si="1"/>
        <v>0</v>
      </c>
    </row>
    <row r="91" spans="1:8" ht="12.75">
      <c r="A91" s="34"/>
      <c r="B91" s="47" t="s">
        <v>86</v>
      </c>
      <c r="C91" s="44" t="s">
        <v>173</v>
      </c>
      <c r="D91" s="45">
        <v>300</v>
      </c>
      <c r="E91" s="38" t="s">
        <v>162</v>
      </c>
      <c r="F91" s="179"/>
      <c r="G91" s="179"/>
      <c r="H91" s="40">
        <f t="shared" si="1"/>
        <v>0</v>
      </c>
    </row>
    <row r="92" spans="1:8" ht="12.75">
      <c r="A92" s="34"/>
      <c r="B92" s="47" t="s">
        <v>87</v>
      </c>
      <c r="C92" s="44" t="s">
        <v>174</v>
      </c>
      <c r="D92" s="45">
        <v>300</v>
      </c>
      <c r="E92" s="38" t="s">
        <v>162</v>
      </c>
      <c r="F92" s="179"/>
      <c r="G92" s="179"/>
      <c r="H92" s="40">
        <f t="shared" si="1"/>
        <v>0</v>
      </c>
    </row>
    <row r="93" spans="1:8" ht="12.75">
      <c r="A93" s="34"/>
      <c r="B93" s="47" t="s">
        <v>88</v>
      </c>
      <c r="C93" s="44" t="s">
        <v>243</v>
      </c>
      <c r="D93" s="45">
        <v>780</v>
      </c>
      <c r="E93" s="38" t="s">
        <v>162</v>
      </c>
      <c r="F93" s="179"/>
      <c r="G93" s="179"/>
      <c r="H93" s="40">
        <f t="shared" si="1"/>
        <v>0</v>
      </c>
    </row>
    <row r="94" spans="1:8" ht="12.75">
      <c r="A94" s="34"/>
      <c r="B94" s="47" t="s">
        <v>89</v>
      </c>
      <c r="C94" s="44" t="s">
        <v>172</v>
      </c>
      <c r="D94" s="45">
        <v>400</v>
      </c>
      <c r="E94" s="38" t="s">
        <v>162</v>
      </c>
      <c r="F94" s="179"/>
      <c r="G94" s="179"/>
      <c r="H94" s="40">
        <f t="shared" si="1"/>
        <v>0</v>
      </c>
    </row>
    <row r="95" spans="1:8" ht="12.75">
      <c r="A95" s="34"/>
      <c r="B95" s="47" t="s">
        <v>90</v>
      </c>
      <c r="C95" s="44" t="s">
        <v>242</v>
      </c>
      <c r="D95" s="45">
        <v>260</v>
      </c>
      <c r="E95" s="38" t="s">
        <v>162</v>
      </c>
      <c r="F95" s="179"/>
      <c r="G95" s="179"/>
      <c r="H95" s="40">
        <f t="shared" si="1"/>
        <v>0</v>
      </c>
    </row>
    <row r="96" spans="1:8" ht="12.75">
      <c r="A96" s="34"/>
      <c r="B96" s="47" t="s">
        <v>91</v>
      </c>
      <c r="C96" s="42" t="s">
        <v>18</v>
      </c>
      <c r="D96" s="45">
        <v>250</v>
      </c>
      <c r="E96" s="38" t="s">
        <v>162</v>
      </c>
      <c r="F96" s="179"/>
      <c r="G96" s="179"/>
      <c r="H96" s="40">
        <f aca="true" t="shared" si="2" ref="H96:H131">SUM(F96,G96)*D96</f>
        <v>0</v>
      </c>
    </row>
    <row r="97" spans="1:8" ht="12.75">
      <c r="A97" s="34"/>
      <c r="B97" s="47" t="s">
        <v>277</v>
      </c>
      <c r="C97" s="42" t="s">
        <v>19</v>
      </c>
      <c r="D97" s="45">
        <v>120</v>
      </c>
      <c r="E97" s="38" t="s">
        <v>161</v>
      </c>
      <c r="F97" s="179"/>
      <c r="G97" s="179"/>
      <c r="H97" s="40">
        <f t="shared" si="2"/>
        <v>0</v>
      </c>
    </row>
    <row r="98" spans="1:8" ht="12.75">
      <c r="A98" s="34"/>
      <c r="B98" s="47" t="s">
        <v>278</v>
      </c>
      <c r="C98" s="42" t="s">
        <v>20</v>
      </c>
      <c r="D98" s="45">
        <v>100</v>
      </c>
      <c r="E98" s="38" t="s">
        <v>161</v>
      </c>
      <c r="F98" s="179"/>
      <c r="G98" s="179"/>
      <c r="H98" s="40">
        <f t="shared" si="2"/>
        <v>0</v>
      </c>
    </row>
    <row r="99" spans="1:8" ht="12.75">
      <c r="A99" s="34"/>
      <c r="B99" s="41">
        <v>11</v>
      </c>
      <c r="C99" s="44" t="s">
        <v>142</v>
      </c>
      <c r="D99" s="37"/>
      <c r="E99" s="38"/>
      <c r="F99" s="39"/>
      <c r="G99" s="39"/>
      <c r="H99" s="40"/>
    </row>
    <row r="100" spans="1:8" ht="12.75">
      <c r="A100" s="34"/>
      <c r="B100" s="47" t="s">
        <v>92</v>
      </c>
      <c r="C100" s="44" t="s">
        <v>194</v>
      </c>
      <c r="D100" s="37"/>
      <c r="E100" s="38"/>
      <c r="F100" s="39"/>
      <c r="G100" s="39"/>
      <c r="H100" s="40"/>
    </row>
    <row r="101" spans="1:8" ht="38.25">
      <c r="A101" s="34"/>
      <c r="B101" s="47" t="s">
        <v>279</v>
      </c>
      <c r="C101" s="52" t="s">
        <v>196</v>
      </c>
      <c r="D101" s="37">
        <v>1</v>
      </c>
      <c r="E101" s="38" t="s">
        <v>163</v>
      </c>
      <c r="F101" s="179"/>
      <c r="G101" s="179"/>
      <c r="H101" s="40">
        <f t="shared" si="2"/>
        <v>0</v>
      </c>
    </row>
    <row r="102" spans="1:8" ht="12.75">
      <c r="A102" s="34"/>
      <c r="B102" s="53" t="s">
        <v>280</v>
      </c>
      <c r="C102" s="1" t="s">
        <v>254</v>
      </c>
      <c r="D102" s="37">
        <v>13</v>
      </c>
      <c r="E102" s="38" t="s">
        <v>163</v>
      </c>
      <c r="F102" s="179"/>
      <c r="G102" s="179"/>
      <c r="H102" s="40">
        <f t="shared" si="2"/>
        <v>0</v>
      </c>
    </row>
    <row r="103" spans="1:8" ht="12.75">
      <c r="A103" s="34"/>
      <c r="B103" s="47" t="s">
        <v>93</v>
      </c>
      <c r="C103" s="44" t="s">
        <v>199</v>
      </c>
      <c r="D103" s="37"/>
      <c r="E103" s="38"/>
      <c r="F103" s="39"/>
      <c r="G103" s="39"/>
      <c r="H103" s="40"/>
    </row>
    <row r="104" spans="1:8" ht="25.5">
      <c r="A104" s="34"/>
      <c r="B104" s="47" t="s">
        <v>281</v>
      </c>
      <c r="C104" s="1" t="s">
        <v>200</v>
      </c>
      <c r="D104" s="2"/>
      <c r="E104" s="38"/>
      <c r="F104" s="39"/>
      <c r="G104" s="39"/>
      <c r="H104" s="40"/>
    </row>
    <row r="105" spans="1:8" ht="12.75">
      <c r="A105" s="34"/>
      <c r="B105" s="47" t="s">
        <v>440</v>
      </c>
      <c r="C105" s="1" t="s">
        <v>201</v>
      </c>
      <c r="D105" s="2">
        <v>6</v>
      </c>
      <c r="E105" s="38" t="s">
        <v>163</v>
      </c>
      <c r="F105" s="179"/>
      <c r="G105" s="179"/>
      <c r="H105" s="40">
        <f t="shared" si="2"/>
        <v>0</v>
      </c>
    </row>
    <row r="106" spans="1:8" ht="12.75">
      <c r="A106" s="34"/>
      <c r="B106" s="47" t="s">
        <v>441</v>
      </c>
      <c r="C106" s="1" t="s">
        <v>202</v>
      </c>
      <c r="D106" s="2">
        <v>1</v>
      </c>
      <c r="E106" s="38" t="s">
        <v>163</v>
      </c>
      <c r="F106" s="179"/>
      <c r="G106" s="179"/>
      <c r="H106" s="40">
        <f t="shared" si="2"/>
        <v>0</v>
      </c>
    </row>
    <row r="107" spans="1:8" ht="12.75">
      <c r="A107" s="34"/>
      <c r="B107" s="47" t="s">
        <v>442</v>
      </c>
      <c r="C107" s="1" t="s">
        <v>203</v>
      </c>
      <c r="D107" s="2">
        <v>6</v>
      </c>
      <c r="E107" s="38" t="s">
        <v>163</v>
      </c>
      <c r="F107" s="179"/>
      <c r="G107" s="179"/>
      <c r="H107" s="40">
        <f t="shared" si="2"/>
        <v>0</v>
      </c>
    </row>
    <row r="108" spans="1:8" ht="12.75">
      <c r="A108" s="34"/>
      <c r="B108" s="47" t="s">
        <v>443</v>
      </c>
      <c r="C108" s="1" t="s">
        <v>204</v>
      </c>
      <c r="D108" s="2">
        <v>2</v>
      </c>
      <c r="E108" s="38" t="s">
        <v>163</v>
      </c>
      <c r="F108" s="179"/>
      <c r="G108" s="179"/>
      <c r="H108" s="40">
        <f t="shared" si="2"/>
        <v>0</v>
      </c>
    </row>
    <row r="109" spans="1:8" ht="12.75">
      <c r="A109" s="34"/>
      <c r="B109" s="47" t="s">
        <v>444</v>
      </c>
      <c r="C109" s="1" t="s">
        <v>205</v>
      </c>
      <c r="D109" s="2">
        <v>1</v>
      </c>
      <c r="E109" s="38" t="s">
        <v>163</v>
      </c>
      <c r="F109" s="179"/>
      <c r="G109" s="179"/>
      <c r="H109" s="40">
        <f t="shared" si="2"/>
        <v>0</v>
      </c>
    </row>
    <row r="110" spans="1:8" ht="12.75">
      <c r="A110" s="34"/>
      <c r="B110" s="41">
        <v>12</v>
      </c>
      <c r="C110" s="42" t="s">
        <v>143</v>
      </c>
      <c r="D110" s="37"/>
      <c r="E110" s="38"/>
      <c r="F110" s="39"/>
      <c r="G110" s="39"/>
      <c r="H110" s="40"/>
    </row>
    <row r="111" spans="1:8" ht="25.5">
      <c r="A111" s="34"/>
      <c r="B111" s="47" t="s">
        <v>94</v>
      </c>
      <c r="C111" s="44" t="s">
        <v>474</v>
      </c>
      <c r="D111" s="37"/>
      <c r="E111" s="38"/>
      <c r="F111" s="39"/>
      <c r="G111" s="39"/>
      <c r="H111" s="40"/>
    </row>
    <row r="112" spans="1:8" ht="27" customHeight="1">
      <c r="A112" s="34"/>
      <c r="B112" s="47" t="s">
        <v>195</v>
      </c>
      <c r="C112" s="44" t="s">
        <v>246</v>
      </c>
      <c r="D112" s="45">
        <v>57</v>
      </c>
      <c r="E112" s="38" t="s">
        <v>162</v>
      </c>
      <c r="F112" s="179"/>
      <c r="G112" s="179"/>
      <c r="H112" s="40">
        <f t="shared" si="2"/>
        <v>0</v>
      </c>
    </row>
    <row r="113" spans="1:8" ht="12.75">
      <c r="A113" s="34"/>
      <c r="B113" s="47" t="s">
        <v>197</v>
      </c>
      <c r="C113" s="44" t="s">
        <v>208</v>
      </c>
      <c r="D113" s="45">
        <v>10</v>
      </c>
      <c r="E113" s="38" t="s">
        <v>162</v>
      </c>
      <c r="F113" s="179"/>
      <c r="G113" s="179"/>
      <c r="H113" s="40">
        <f t="shared" si="2"/>
        <v>0</v>
      </c>
    </row>
    <row r="114" spans="1:8" ht="12.75">
      <c r="A114" s="34"/>
      <c r="B114" s="47" t="s">
        <v>198</v>
      </c>
      <c r="C114" s="44" t="s">
        <v>215</v>
      </c>
      <c r="D114" s="45">
        <v>50</v>
      </c>
      <c r="E114" s="49" t="s">
        <v>162</v>
      </c>
      <c r="F114" s="179"/>
      <c r="G114" s="179"/>
      <c r="H114" s="40">
        <f t="shared" si="2"/>
        <v>0</v>
      </c>
    </row>
    <row r="115" spans="1:8" ht="25.5">
      <c r="A115" s="34"/>
      <c r="B115" s="53" t="s">
        <v>480</v>
      </c>
      <c r="C115" s="44" t="s">
        <v>207</v>
      </c>
      <c r="D115" s="37">
        <v>7</v>
      </c>
      <c r="E115" s="49" t="s">
        <v>163</v>
      </c>
      <c r="F115" s="179"/>
      <c r="G115" s="179"/>
      <c r="H115" s="40">
        <f t="shared" si="2"/>
        <v>0</v>
      </c>
    </row>
    <row r="116" spans="1:8" ht="12.75">
      <c r="A116" s="34"/>
      <c r="B116" s="47" t="s">
        <v>95</v>
      </c>
      <c r="C116" s="44" t="s">
        <v>217</v>
      </c>
      <c r="D116" s="45">
        <v>24</v>
      </c>
      <c r="E116" s="49" t="s">
        <v>162</v>
      </c>
      <c r="F116" s="179"/>
      <c r="G116" s="179"/>
      <c r="H116" s="40">
        <f t="shared" si="2"/>
        <v>0</v>
      </c>
    </row>
    <row r="117" spans="1:8" ht="12.75">
      <c r="A117" s="34"/>
      <c r="B117" s="41">
        <v>13</v>
      </c>
      <c r="C117" s="44" t="s">
        <v>476</v>
      </c>
      <c r="D117" s="37"/>
      <c r="E117" s="38"/>
      <c r="F117" s="39"/>
      <c r="G117" s="39"/>
      <c r="H117" s="40"/>
    </row>
    <row r="118" spans="1:8" ht="12.75">
      <c r="A118" s="34"/>
      <c r="B118" s="47" t="s">
        <v>96</v>
      </c>
      <c r="C118" s="42" t="s">
        <v>144</v>
      </c>
      <c r="D118" s="37"/>
      <c r="E118" s="38"/>
      <c r="F118" s="39"/>
      <c r="G118" s="39"/>
      <c r="H118" s="40"/>
    </row>
    <row r="119" spans="1:8" ht="12.75" customHeight="1">
      <c r="A119" s="34"/>
      <c r="B119" s="47" t="s">
        <v>206</v>
      </c>
      <c r="C119" s="44" t="s">
        <v>218</v>
      </c>
      <c r="D119" s="45">
        <v>45</v>
      </c>
      <c r="E119" s="38" t="s">
        <v>162</v>
      </c>
      <c r="F119" s="179"/>
      <c r="G119" s="179"/>
      <c r="H119" s="40">
        <f t="shared" si="2"/>
        <v>0</v>
      </c>
    </row>
    <row r="120" spans="1:8" ht="12.75">
      <c r="A120" s="34"/>
      <c r="B120" s="47" t="s">
        <v>216</v>
      </c>
      <c r="C120" s="42" t="s">
        <v>145</v>
      </c>
      <c r="D120" s="37"/>
      <c r="E120" s="38"/>
      <c r="F120" s="39"/>
      <c r="G120" s="39"/>
      <c r="H120" s="40"/>
    </row>
    <row r="121" spans="1:8" ht="12.75">
      <c r="A121" s="34"/>
      <c r="B121" s="47" t="s">
        <v>282</v>
      </c>
      <c r="C121" s="44" t="s">
        <v>229</v>
      </c>
      <c r="D121" s="37">
        <v>1</v>
      </c>
      <c r="E121" s="38" t="s">
        <v>163</v>
      </c>
      <c r="F121" s="180"/>
      <c r="G121" s="48" t="s">
        <v>249</v>
      </c>
      <c r="H121" s="40">
        <f t="shared" si="2"/>
        <v>0</v>
      </c>
    </row>
    <row r="122" spans="1:8" ht="12.75">
      <c r="A122" s="34"/>
      <c r="B122" s="41">
        <v>14</v>
      </c>
      <c r="C122" s="42" t="s">
        <v>1</v>
      </c>
      <c r="D122" s="37"/>
      <c r="E122" s="38"/>
      <c r="F122" s="39"/>
      <c r="G122" s="46"/>
      <c r="H122" s="40"/>
    </row>
    <row r="123" spans="1:8" ht="12.75">
      <c r="A123" s="34"/>
      <c r="B123" s="47" t="s">
        <v>219</v>
      </c>
      <c r="C123" s="42" t="s">
        <v>209</v>
      </c>
      <c r="D123" s="37"/>
      <c r="E123" s="38"/>
      <c r="F123" s="39"/>
      <c r="G123" s="46"/>
      <c r="H123" s="40"/>
    </row>
    <row r="124" spans="1:8" ht="12.75">
      <c r="A124" s="34"/>
      <c r="B124" s="47" t="s">
        <v>220</v>
      </c>
      <c r="C124" s="44" t="s">
        <v>264</v>
      </c>
      <c r="D124" s="37">
        <v>14</v>
      </c>
      <c r="E124" s="38" t="s">
        <v>163</v>
      </c>
      <c r="F124" s="179"/>
      <c r="G124" s="178"/>
      <c r="H124" s="40">
        <f t="shared" si="2"/>
        <v>0</v>
      </c>
    </row>
    <row r="125" spans="1:8" ht="12.75">
      <c r="A125" s="34"/>
      <c r="B125" s="47" t="s">
        <v>283</v>
      </c>
      <c r="C125" s="44" t="s">
        <v>265</v>
      </c>
      <c r="D125" s="37">
        <v>10</v>
      </c>
      <c r="E125" s="38" t="s">
        <v>163</v>
      </c>
      <c r="F125" s="179"/>
      <c r="G125" s="178"/>
      <c r="H125" s="40">
        <f t="shared" si="2"/>
        <v>0</v>
      </c>
    </row>
    <row r="126" spans="1:8" ht="12.75">
      <c r="A126" s="34"/>
      <c r="B126" s="47" t="s">
        <v>457</v>
      </c>
      <c r="C126" s="44" t="s">
        <v>292</v>
      </c>
      <c r="D126" s="37">
        <v>24</v>
      </c>
      <c r="E126" s="38" t="s">
        <v>163</v>
      </c>
      <c r="F126" s="179"/>
      <c r="G126" s="178"/>
      <c r="H126" s="40">
        <f t="shared" si="2"/>
        <v>0</v>
      </c>
    </row>
    <row r="127" spans="1:8" ht="12.75">
      <c r="A127" s="34"/>
      <c r="B127" s="41">
        <v>15</v>
      </c>
      <c r="C127" s="54" t="s">
        <v>141</v>
      </c>
      <c r="G127" s="55"/>
      <c r="H127" s="40"/>
    </row>
    <row r="128" spans="1:8" ht="25.5">
      <c r="A128" s="34"/>
      <c r="B128" s="47" t="s">
        <v>458</v>
      </c>
      <c r="C128" s="51" t="s">
        <v>486</v>
      </c>
      <c r="D128" s="37">
        <v>6</v>
      </c>
      <c r="E128" s="56" t="s">
        <v>485</v>
      </c>
      <c r="F128" s="179"/>
      <c r="G128" s="178"/>
      <c r="H128" s="40">
        <f t="shared" si="2"/>
        <v>0</v>
      </c>
    </row>
    <row r="129" spans="1:8" ht="12.75">
      <c r="A129" s="34"/>
      <c r="B129" s="47" t="s">
        <v>459</v>
      </c>
      <c r="C129" s="44" t="s">
        <v>227</v>
      </c>
      <c r="D129" s="37">
        <v>1</v>
      </c>
      <c r="E129" s="49" t="s">
        <v>163</v>
      </c>
      <c r="F129" s="179"/>
      <c r="G129" s="178"/>
      <c r="H129" s="40">
        <f t="shared" si="2"/>
        <v>0</v>
      </c>
    </row>
    <row r="130" spans="1:8" ht="25.5">
      <c r="A130" s="34"/>
      <c r="B130" s="47" t="s">
        <v>460</v>
      </c>
      <c r="C130" s="44" t="s">
        <v>228</v>
      </c>
      <c r="D130" s="37">
        <v>1</v>
      </c>
      <c r="E130" s="49" t="s">
        <v>225</v>
      </c>
      <c r="F130" s="48" t="s">
        <v>249</v>
      </c>
      <c r="G130" s="178"/>
      <c r="H130" s="40">
        <f t="shared" si="2"/>
        <v>0</v>
      </c>
    </row>
    <row r="131" spans="1:8" ht="12.75">
      <c r="A131" s="34"/>
      <c r="B131" s="47" t="s">
        <v>461</v>
      </c>
      <c r="C131" s="44" t="s">
        <v>226</v>
      </c>
      <c r="D131" s="37">
        <v>2</v>
      </c>
      <c r="E131" s="49" t="s">
        <v>163</v>
      </c>
      <c r="F131" s="178"/>
      <c r="G131" s="178"/>
      <c r="H131" s="40">
        <f t="shared" si="2"/>
        <v>0</v>
      </c>
    </row>
    <row r="132" spans="1:8" s="62" customFormat="1" ht="12.75">
      <c r="A132" s="57"/>
      <c r="B132" s="35"/>
      <c r="C132" s="36" t="s">
        <v>221</v>
      </c>
      <c r="D132" s="58"/>
      <c r="E132" s="59"/>
      <c r="F132" s="60">
        <f>SUMPRODUCT(F15:F131,D15:D131)</f>
        <v>0</v>
      </c>
      <c r="G132" s="60">
        <f>SUMPRODUCT(G15:G131,D15:D131)</f>
        <v>0</v>
      </c>
      <c r="H132" s="61">
        <f>SUMPRODUCT(H15:H131)</f>
        <v>0</v>
      </c>
    </row>
    <row r="133" spans="1:8" ht="25.5">
      <c r="A133" s="34"/>
      <c r="B133" s="35" t="s">
        <v>231</v>
      </c>
      <c r="C133" s="36" t="s">
        <v>234</v>
      </c>
      <c r="D133" s="37"/>
      <c r="E133" s="38"/>
      <c r="F133" s="46"/>
      <c r="G133" s="46"/>
      <c r="H133" s="40"/>
    </row>
    <row r="134" spans="1:8" ht="12.75">
      <c r="A134" s="34"/>
      <c r="B134" s="41">
        <v>1</v>
      </c>
      <c r="C134" s="42" t="s">
        <v>2</v>
      </c>
      <c r="D134" s="37"/>
      <c r="E134" s="38"/>
      <c r="F134" s="46"/>
      <c r="G134" s="46"/>
      <c r="H134" s="40"/>
    </row>
    <row r="135" spans="1:8" ht="12.75">
      <c r="A135" s="34"/>
      <c r="B135" s="41" t="s">
        <v>24</v>
      </c>
      <c r="C135" s="42" t="s">
        <v>232</v>
      </c>
      <c r="D135" s="37"/>
      <c r="E135" s="38"/>
      <c r="F135" s="46"/>
      <c r="G135" s="46"/>
      <c r="H135" s="40"/>
    </row>
    <row r="136" spans="1:8" ht="12.75">
      <c r="A136" s="34"/>
      <c r="B136" s="41" t="s">
        <v>235</v>
      </c>
      <c r="C136" s="42" t="s">
        <v>233</v>
      </c>
      <c r="D136" s="45">
        <v>0.5</v>
      </c>
      <c r="E136" s="38" t="s">
        <v>162</v>
      </c>
      <c r="F136" s="46" t="s">
        <v>249</v>
      </c>
      <c r="G136" s="178"/>
      <c r="H136" s="40">
        <f>SUM(F136,G136)*D136</f>
        <v>0</v>
      </c>
    </row>
    <row r="137" spans="1:8" ht="26.25" customHeight="1">
      <c r="A137" s="34"/>
      <c r="B137" s="41" t="s">
        <v>236</v>
      </c>
      <c r="C137" s="44" t="s">
        <v>245</v>
      </c>
      <c r="D137" s="45">
        <v>5</v>
      </c>
      <c r="E137" s="49" t="s">
        <v>161</v>
      </c>
      <c r="F137" s="178"/>
      <c r="G137" s="178"/>
      <c r="H137" s="40">
        <f>SUM(F137,G137)*D137</f>
        <v>0</v>
      </c>
    </row>
    <row r="138" spans="1:8" ht="12.75">
      <c r="A138" s="34"/>
      <c r="B138" s="41" t="s">
        <v>237</v>
      </c>
      <c r="C138" s="42" t="s">
        <v>251</v>
      </c>
      <c r="D138" s="37">
        <v>1</v>
      </c>
      <c r="E138" s="38" t="s">
        <v>163</v>
      </c>
      <c r="F138" s="178"/>
      <c r="G138" s="178"/>
      <c r="H138" s="40">
        <f>SUM(F138,G138)*D138</f>
        <v>0</v>
      </c>
    </row>
    <row r="139" spans="1:8" ht="12.75" customHeight="1">
      <c r="A139" s="34"/>
      <c r="B139" s="41" t="s">
        <v>238</v>
      </c>
      <c r="C139" s="42" t="s">
        <v>250</v>
      </c>
      <c r="D139" s="37">
        <v>1</v>
      </c>
      <c r="E139" s="38" t="s">
        <v>163</v>
      </c>
      <c r="F139" s="178"/>
      <c r="G139" s="178"/>
      <c r="H139" s="40">
        <f>SUM(F139,G139)*D139</f>
        <v>0</v>
      </c>
    </row>
    <row r="140" spans="1:8" ht="12.75">
      <c r="A140" s="34"/>
      <c r="B140" s="41">
        <v>2</v>
      </c>
      <c r="C140" s="42" t="s">
        <v>239</v>
      </c>
      <c r="D140" s="37"/>
      <c r="E140" s="38"/>
      <c r="F140" s="46"/>
      <c r="G140" s="39"/>
      <c r="H140" s="40"/>
    </row>
    <row r="141" spans="1:8" ht="12.75">
      <c r="A141" s="34"/>
      <c r="B141" s="41" t="s">
        <v>38</v>
      </c>
      <c r="C141" s="42" t="s">
        <v>252</v>
      </c>
      <c r="D141" s="37">
        <v>2</v>
      </c>
      <c r="E141" s="49" t="s">
        <v>163</v>
      </c>
      <c r="F141" s="179"/>
      <c r="G141" s="179"/>
      <c r="H141" s="40">
        <f>SUM(F141,G141)*D141</f>
        <v>0</v>
      </c>
    </row>
    <row r="142" spans="1:8" ht="12.75">
      <c r="A142" s="34"/>
      <c r="B142" s="41">
        <v>3</v>
      </c>
      <c r="C142" s="42" t="s">
        <v>240</v>
      </c>
      <c r="D142" s="37"/>
      <c r="E142" s="38"/>
      <c r="F142" s="39"/>
      <c r="G142" s="39"/>
      <c r="H142" s="40"/>
    </row>
    <row r="143" spans="1:8" ht="25.5">
      <c r="A143" s="34"/>
      <c r="B143" s="41" t="s">
        <v>48</v>
      </c>
      <c r="C143" s="51" t="s">
        <v>484</v>
      </c>
      <c r="D143" s="37">
        <v>1</v>
      </c>
      <c r="E143" s="38" t="s">
        <v>163</v>
      </c>
      <c r="F143" s="179"/>
      <c r="G143" s="179"/>
      <c r="H143" s="40">
        <f>SUM(F143,G143)*D143</f>
        <v>0</v>
      </c>
    </row>
    <row r="144" spans="1:8" s="62" customFormat="1" ht="25.5">
      <c r="A144" s="63"/>
      <c r="B144" s="35"/>
      <c r="C144" s="36" t="s">
        <v>241</v>
      </c>
      <c r="D144" s="58"/>
      <c r="E144" s="59"/>
      <c r="F144" s="64">
        <f>SUMPRODUCT(F136:F143,D136:D143)</f>
        <v>0</v>
      </c>
      <c r="G144" s="64">
        <f>SUMPRODUCT(G136:G143,D136:D143)</f>
        <v>0</v>
      </c>
      <c r="H144" s="61">
        <f>SUM(H136:H143)</f>
        <v>0</v>
      </c>
    </row>
    <row r="145" spans="1:8" ht="12.75">
      <c r="A145" s="65"/>
      <c r="B145" s="35" t="s">
        <v>481</v>
      </c>
      <c r="C145" s="36" t="s">
        <v>3</v>
      </c>
      <c r="D145" s="37"/>
      <c r="E145" s="38"/>
      <c r="F145" s="39"/>
      <c r="G145" s="39"/>
      <c r="H145" s="40"/>
    </row>
    <row r="146" spans="1:8" ht="12.75">
      <c r="A146" s="65"/>
      <c r="B146" s="66">
        <v>1</v>
      </c>
      <c r="C146" s="67" t="s">
        <v>293</v>
      </c>
      <c r="D146" s="68"/>
      <c r="E146" s="69"/>
      <c r="F146" s="70"/>
      <c r="G146" s="70"/>
      <c r="H146" s="71"/>
    </row>
    <row r="147" spans="1:8" ht="12.75">
      <c r="A147" s="65"/>
      <c r="B147" s="72" t="s">
        <v>24</v>
      </c>
      <c r="C147" s="73" t="s">
        <v>294</v>
      </c>
      <c r="D147" s="74">
        <v>4</v>
      </c>
      <c r="E147" s="75" t="s">
        <v>163</v>
      </c>
      <c r="F147" s="181"/>
      <c r="G147" s="181"/>
      <c r="H147" s="76">
        <f>SUM(F147,G147)*D147</f>
        <v>0</v>
      </c>
    </row>
    <row r="148" spans="1:8" ht="12.75">
      <c r="A148" s="65"/>
      <c r="B148" s="66">
        <v>2</v>
      </c>
      <c r="C148" s="67" t="s">
        <v>295</v>
      </c>
      <c r="D148" s="68"/>
      <c r="E148" s="69"/>
      <c r="F148" s="70"/>
      <c r="G148" s="70"/>
      <c r="H148" s="71"/>
    </row>
    <row r="149" spans="1:8" ht="12.75">
      <c r="A149" s="65"/>
      <c r="B149" s="66" t="s">
        <v>38</v>
      </c>
      <c r="C149" s="77" t="s">
        <v>296</v>
      </c>
      <c r="D149" s="68">
        <v>300</v>
      </c>
      <c r="E149" s="69" t="s">
        <v>17</v>
      </c>
      <c r="F149" s="4"/>
      <c r="G149" s="4"/>
      <c r="H149" s="79">
        <f>SUM(F149:G149)*D149</f>
        <v>0</v>
      </c>
    </row>
    <row r="150" spans="1:8" ht="12.75">
      <c r="A150" s="65"/>
      <c r="B150" s="66" t="s">
        <v>39</v>
      </c>
      <c r="C150" s="80" t="s">
        <v>297</v>
      </c>
      <c r="D150" s="68">
        <v>300</v>
      </c>
      <c r="E150" s="69" t="s">
        <v>17</v>
      </c>
      <c r="F150" s="4"/>
      <c r="G150" s="4"/>
      <c r="H150" s="79">
        <f>SUM(F150:G150)*D150</f>
        <v>0</v>
      </c>
    </row>
    <row r="151" spans="1:8" ht="12.75">
      <c r="A151" s="65"/>
      <c r="B151" s="66" t="s">
        <v>41</v>
      </c>
      <c r="C151" s="80" t="s">
        <v>298</v>
      </c>
      <c r="D151" s="68">
        <v>180</v>
      </c>
      <c r="E151" s="75" t="s">
        <v>163</v>
      </c>
      <c r="F151" s="4"/>
      <c r="G151" s="4"/>
      <c r="H151" s="79">
        <f>SUM(F151:G151)*D151</f>
        <v>0</v>
      </c>
    </row>
    <row r="152" spans="1:8" ht="12.75">
      <c r="A152" s="65"/>
      <c r="B152" s="66" t="s">
        <v>43</v>
      </c>
      <c r="C152" s="81" t="s">
        <v>299</v>
      </c>
      <c r="D152" s="82">
        <v>120</v>
      </c>
      <c r="E152" s="83" t="s">
        <v>17</v>
      </c>
      <c r="F152" s="182"/>
      <c r="G152" s="182"/>
      <c r="H152" s="84">
        <f>SUM(F152:G152)*D152</f>
        <v>0</v>
      </c>
    </row>
    <row r="153" spans="1:8" ht="12.75">
      <c r="A153" s="65"/>
      <c r="B153" s="66" t="s">
        <v>45</v>
      </c>
      <c r="C153" s="85" t="s">
        <v>300</v>
      </c>
      <c r="D153" s="86">
        <v>6</v>
      </c>
      <c r="E153" s="83" t="s">
        <v>163</v>
      </c>
      <c r="F153" s="182"/>
      <c r="G153" s="182"/>
      <c r="H153" s="84">
        <f>SUM(F153:G153)*D153</f>
        <v>0</v>
      </c>
    </row>
    <row r="154" spans="1:8" ht="12.75">
      <c r="A154" s="65"/>
      <c r="B154" s="66" t="s">
        <v>46</v>
      </c>
      <c r="C154" s="73" t="s">
        <v>301</v>
      </c>
      <c r="D154" s="74">
        <v>4</v>
      </c>
      <c r="E154" s="75" t="s">
        <v>163</v>
      </c>
      <c r="F154" s="181"/>
      <c r="G154" s="181"/>
      <c r="H154" s="76">
        <f>SUM(F154,G154)*D154</f>
        <v>0</v>
      </c>
    </row>
    <row r="155" spans="1:8" ht="12.75">
      <c r="A155" s="65"/>
      <c r="B155" s="66" t="s">
        <v>47</v>
      </c>
      <c r="C155" s="77" t="s">
        <v>302</v>
      </c>
      <c r="D155" s="87"/>
      <c r="E155" s="69"/>
      <c r="F155" s="78"/>
      <c r="G155" s="78"/>
      <c r="H155" s="79"/>
    </row>
    <row r="156" spans="1:8" ht="12.75">
      <c r="A156" s="65"/>
      <c r="B156" s="88" t="s">
        <v>303</v>
      </c>
      <c r="C156" s="89" t="s">
        <v>146</v>
      </c>
      <c r="D156" s="90">
        <v>3</v>
      </c>
      <c r="E156" s="91" t="s">
        <v>163</v>
      </c>
      <c r="F156" s="4"/>
      <c r="G156" s="4"/>
      <c r="H156" s="79">
        <f>SUM(F156:G156)*D156</f>
        <v>0</v>
      </c>
    </row>
    <row r="157" spans="1:8" ht="12.75">
      <c r="A157" s="65"/>
      <c r="B157" s="88" t="s">
        <v>304</v>
      </c>
      <c r="C157" s="89" t="s">
        <v>305</v>
      </c>
      <c r="D157" s="90">
        <v>1</v>
      </c>
      <c r="E157" s="91" t="s">
        <v>163</v>
      </c>
      <c r="F157" s="4"/>
      <c r="G157" s="4"/>
      <c r="H157" s="79">
        <f>SUM(F157:G157)*D157</f>
        <v>0</v>
      </c>
    </row>
    <row r="158" spans="1:8" ht="12.75">
      <c r="A158" s="65"/>
      <c r="B158" s="88" t="s">
        <v>11</v>
      </c>
      <c r="C158" s="89" t="s">
        <v>306</v>
      </c>
      <c r="D158" s="74">
        <v>60</v>
      </c>
      <c r="E158" s="75" t="s">
        <v>161</v>
      </c>
      <c r="F158" s="183"/>
      <c r="G158" s="183"/>
      <c r="H158" s="84">
        <f aca="true" t="shared" si="3" ref="H158:H177">SUM(F158:G158)*D158</f>
        <v>0</v>
      </c>
    </row>
    <row r="159" spans="1:8" ht="12.75">
      <c r="A159" s="65"/>
      <c r="B159" s="88" t="s">
        <v>12</v>
      </c>
      <c r="C159" s="89" t="s">
        <v>307</v>
      </c>
      <c r="D159" s="74">
        <v>60</v>
      </c>
      <c r="E159" s="75" t="s">
        <v>161</v>
      </c>
      <c r="F159" s="183"/>
      <c r="G159" s="183"/>
      <c r="H159" s="84">
        <f>SUM(F159:G159)*D159</f>
        <v>0</v>
      </c>
    </row>
    <row r="160" spans="1:8" ht="12.75">
      <c r="A160" s="65"/>
      <c r="B160" s="88" t="s">
        <v>13</v>
      </c>
      <c r="C160" s="89" t="s">
        <v>308</v>
      </c>
      <c r="D160" s="90">
        <v>60</v>
      </c>
      <c r="E160" s="91" t="s">
        <v>161</v>
      </c>
      <c r="F160" s="184"/>
      <c r="G160" s="184"/>
      <c r="H160" s="79">
        <f t="shared" si="3"/>
        <v>0</v>
      </c>
    </row>
    <row r="161" spans="1:8" ht="12.75">
      <c r="A161" s="65"/>
      <c r="B161" s="88" t="s">
        <v>15</v>
      </c>
      <c r="C161" s="89" t="s">
        <v>309</v>
      </c>
      <c r="D161" s="74">
        <v>20</v>
      </c>
      <c r="E161" s="75" t="s">
        <v>163</v>
      </c>
      <c r="F161" s="183"/>
      <c r="G161" s="183"/>
      <c r="H161" s="84">
        <f t="shared" si="3"/>
        <v>0</v>
      </c>
    </row>
    <row r="162" spans="1:8" ht="12.75">
      <c r="A162" s="65"/>
      <c r="B162" s="88" t="s">
        <v>98</v>
      </c>
      <c r="C162" s="93" t="s">
        <v>475</v>
      </c>
      <c r="D162" s="74">
        <v>2</v>
      </c>
      <c r="E162" s="75" t="s">
        <v>163</v>
      </c>
      <c r="F162" s="183"/>
      <c r="G162" s="183"/>
      <c r="H162" s="84">
        <f t="shared" si="3"/>
        <v>0</v>
      </c>
    </row>
    <row r="163" spans="1:8" ht="12.75">
      <c r="A163" s="65"/>
      <c r="B163" s="88" t="s">
        <v>99</v>
      </c>
      <c r="C163" s="89" t="s">
        <v>310</v>
      </c>
      <c r="D163" s="74">
        <v>2</v>
      </c>
      <c r="E163" s="75" t="s">
        <v>163</v>
      </c>
      <c r="F163" s="183"/>
      <c r="G163" s="183"/>
      <c r="H163" s="84">
        <f>SUM(F163:G163)*D163</f>
        <v>0</v>
      </c>
    </row>
    <row r="164" spans="1:8" ht="12.75">
      <c r="A164" s="65"/>
      <c r="B164" s="88" t="s">
        <v>100</v>
      </c>
      <c r="C164" s="73" t="s">
        <v>311</v>
      </c>
      <c r="D164" s="74">
        <v>2</v>
      </c>
      <c r="E164" s="75" t="s">
        <v>163</v>
      </c>
      <c r="F164" s="183"/>
      <c r="G164" s="183"/>
      <c r="H164" s="84">
        <f t="shared" si="3"/>
        <v>0</v>
      </c>
    </row>
    <row r="165" spans="1:8" ht="12.75">
      <c r="A165" s="65"/>
      <c r="B165" s="88" t="s">
        <v>101</v>
      </c>
      <c r="C165" s="89" t="s">
        <v>312</v>
      </c>
      <c r="D165" s="90">
        <v>60</v>
      </c>
      <c r="E165" s="91" t="s">
        <v>163</v>
      </c>
      <c r="F165" s="184"/>
      <c r="G165" s="184"/>
      <c r="H165" s="79">
        <f t="shared" si="3"/>
        <v>0</v>
      </c>
    </row>
    <row r="166" spans="1:8" ht="12.75">
      <c r="A166" s="65"/>
      <c r="B166" s="88" t="s">
        <v>102</v>
      </c>
      <c r="C166" s="89" t="s">
        <v>313</v>
      </c>
      <c r="D166" s="74">
        <v>40</v>
      </c>
      <c r="E166" s="75" t="s">
        <v>163</v>
      </c>
      <c r="F166" s="183"/>
      <c r="G166" s="183"/>
      <c r="H166" s="84">
        <f t="shared" si="3"/>
        <v>0</v>
      </c>
    </row>
    <row r="167" spans="1:8" ht="12.75">
      <c r="A167" s="65"/>
      <c r="B167" s="88" t="s">
        <v>103</v>
      </c>
      <c r="C167" s="89" t="s">
        <v>314</v>
      </c>
      <c r="D167" s="68">
        <v>12</v>
      </c>
      <c r="E167" s="69" t="s">
        <v>161</v>
      </c>
      <c r="F167" s="4"/>
      <c r="G167" s="4"/>
      <c r="H167" s="79">
        <f t="shared" si="3"/>
        <v>0</v>
      </c>
    </row>
    <row r="168" spans="1:8" ht="12.75">
      <c r="A168" s="65"/>
      <c r="B168" s="88" t="s">
        <v>104</v>
      </c>
      <c r="C168" s="77" t="s">
        <v>315</v>
      </c>
      <c r="D168" s="68">
        <v>15</v>
      </c>
      <c r="E168" s="69" t="s">
        <v>163</v>
      </c>
      <c r="F168" s="4"/>
      <c r="G168" s="4"/>
      <c r="H168" s="79">
        <f t="shared" si="3"/>
        <v>0</v>
      </c>
    </row>
    <row r="169" spans="1:8" ht="12.75">
      <c r="A169" s="65"/>
      <c r="B169" s="88" t="s">
        <v>123</v>
      </c>
      <c r="C169" s="77" t="s">
        <v>316</v>
      </c>
      <c r="D169" s="68">
        <v>400</v>
      </c>
      <c r="E169" s="69" t="s">
        <v>163</v>
      </c>
      <c r="F169" s="4"/>
      <c r="G169" s="4"/>
      <c r="H169" s="79">
        <f t="shared" si="3"/>
        <v>0</v>
      </c>
    </row>
    <row r="170" spans="1:8" ht="63.75">
      <c r="A170" s="65"/>
      <c r="B170" s="88" t="s">
        <v>317</v>
      </c>
      <c r="C170" s="94" t="s">
        <v>318</v>
      </c>
      <c r="D170" s="82">
        <v>180</v>
      </c>
      <c r="E170" s="83" t="s">
        <v>163</v>
      </c>
      <c r="F170" s="182"/>
      <c r="G170" s="182"/>
      <c r="H170" s="84">
        <f t="shared" si="3"/>
        <v>0</v>
      </c>
    </row>
    <row r="171" spans="1:8" ht="63.75">
      <c r="A171" s="65"/>
      <c r="B171" s="88" t="s">
        <v>319</v>
      </c>
      <c r="C171" s="94" t="s">
        <v>320</v>
      </c>
      <c r="D171" s="82">
        <v>20</v>
      </c>
      <c r="E171" s="83" t="s">
        <v>163</v>
      </c>
      <c r="F171" s="182"/>
      <c r="G171" s="182"/>
      <c r="H171" s="84">
        <f>SUM(F171:G171)*D171</f>
        <v>0</v>
      </c>
    </row>
    <row r="172" spans="1:8" ht="12.75">
      <c r="A172" s="65"/>
      <c r="B172" s="88" t="s">
        <v>321</v>
      </c>
      <c r="C172" s="95" t="s">
        <v>323</v>
      </c>
      <c r="D172" s="82">
        <v>16</v>
      </c>
      <c r="E172" s="83" t="s">
        <v>163</v>
      </c>
      <c r="F172" s="182"/>
      <c r="G172" s="182"/>
      <c r="H172" s="84">
        <f>SUM(F172:G172)*D172</f>
        <v>0</v>
      </c>
    </row>
    <row r="173" spans="1:8" ht="12.75">
      <c r="A173" s="65"/>
      <c r="B173" s="88" t="s">
        <v>322</v>
      </c>
      <c r="C173" s="77" t="s">
        <v>325</v>
      </c>
      <c r="D173" s="68">
        <v>1</v>
      </c>
      <c r="E173" s="69" t="s">
        <v>163</v>
      </c>
      <c r="F173" s="4"/>
      <c r="G173" s="4"/>
      <c r="H173" s="79">
        <f t="shared" si="3"/>
        <v>0</v>
      </c>
    </row>
    <row r="174" spans="1:8" ht="12.75">
      <c r="A174" s="65"/>
      <c r="B174" s="88" t="s">
        <v>324</v>
      </c>
      <c r="C174" s="77" t="s">
        <v>327</v>
      </c>
      <c r="D174" s="68">
        <v>3</v>
      </c>
      <c r="E174" s="69" t="s">
        <v>163</v>
      </c>
      <c r="F174" s="4"/>
      <c r="G174" s="4"/>
      <c r="H174" s="79">
        <f t="shared" si="3"/>
        <v>0</v>
      </c>
    </row>
    <row r="175" spans="1:8" ht="12.75">
      <c r="A175" s="65"/>
      <c r="B175" s="88" t="s">
        <v>326</v>
      </c>
      <c r="C175" s="77" t="s">
        <v>329</v>
      </c>
      <c r="D175" s="68">
        <v>1</v>
      </c>
      <c r="E175" s="69" t="s">
        <v>163</v>
      </c>
      <c r="F175" s="4"/>
      <c r="G175" s="4"/>
      <c r="H175" s="79">
        <f>SUM(F175:G175)*D175</f>
        <v>0</v>
      </c>
    </row>
    <row r="176" spans="1:8" ht="12.75">
      <c r="A176" s="65"/>
      <c r="B176" s="88" t="s">
        <v>328</v>
      </c>
      <c r="C176" s="77" t="s">
        <v>331</v>
      </c>
      <c r="D176" s="68">
        <v>60</v>
      </c>
      <c r="E176" s="69" t="s">
        <v>161</v>
      </c>
      <c r="F176" s="4"/>
      <c r="G176" s="4"/>
      <c r="H176" s="79">
        <f t="shared" si="3"/>
        <v>0</v>
      </c>
    </row>
    <row r="177" spans="1:8" ht="12.75">
      <c r="A177" s="65"/>
      <c r="B177" s="88" t="s">
        <v>330</v>
      </c>
      <c r="C177" s="77" t="s">
        <v>333</v>
      </c>
      <c r="D177" s="68">
        <v>25</v>
      </c>
      <c r="E177" s="69" t="s">
        <v>163</v>
      </c>
      <c r="F177" s="4"/>
      <c r="G177" s="4"/>
      <c r="H177" s="79">
        <f t="shared" si="3"/>
        <v>0</v>
      </c>
    </row>
    <row r="178" spans="1:8" ht="12.75">
      <c r="A178" s="65"/>
      <c r="B178" s="88" t="s">
        <v>332</v>
      </c>
      <c r="C178" s="77" t="s">
        <v>335</v>
      </c>
      <c r="D178" s="68" t="s">
        <v>160</v>
      </c>
      <c r="E178" s="69"/>
      <c r="F178" s="78"/>
      <c r="G178" s="78"/>
      <c r="H178" s="79" t="s">
        <v>160</v>
      </c>
    </row>
    <row r="179" spans="1:8" ht="12.75">
      <c r="A179" s="65"/>
      <c r="B179" s="88" t="s">
        <v>448</v>
      </c>
      <c r="C179" s="77" t="s">
        <v>336</v>
      </c>
      <c r="D179" s="68">
        <v>5</v>
      </c>
      <c r="E179" s="69" t="s">
        <v>163</v>
      </c>
      <c r="F179" s="4"/>
      <c r="G179" s="4"/>
      <c r="H179" s="79">
        <f aca="true" t="shared" si="4" ref="H179:H187">SUM(F179:G179)*D179</f>
        <v>0</v>
      </c>
    </row>
    <row r="180" spans="1:8" ht="12.75">
      <c r="A180" s="65"/>
      <c r="B180" s="88" t="s">
        <v>449</v>
      </c>
      <c r="C180" s="77" t="s">
        <v>337</v>
      </c>
      <c r="D180" s="68">
        <v>6</v>
      </c>
      <c r="E180" s="69" t="s">
        <v>338</v>
      </c>
      <c r="F180" s="4"/>
      <c r="G180" s="4"/>
      <c r="H180" s="79">
        <f t="shared" si="4"/>
        <v>0</v>
      </c>
    </row>
    <row r="181" spans="1:8" ht="12.75">
      <c r="A181" s="65"/>
      <c r="B181" s="88" t="s">
        <v>450</v>
      </c>
      <c r="C181" s="80" t="s">
        <v>339</v>
      </c>
      <c r="D181" s="68">
        <v>6</v>
      </c>
      <c r="E181" s="69" t="s">
        <v>338</v>
      </c>
      <c r="F181" s="4"/>
      <c r="G181" s="4"/>
      <c r="H181" s="79">
        <f t="shared" si="4"/>
        <v>0</v>
      </c>
    </row>
    <row r="182" spans="1:8" ht="12.75">
      <c r="A182" s="65"/>
      <c r="B182" s="88" t="s">
        <v>334</v>
      </c>
      <c r="C182" s="77" t="s">
        <v>341</v>
      </c>
      <c r="D182" s="68">
        <v>6</v>
      </c>
      <c r="E182" s="69" t="s">
        <v>161</v>
      </c>
      <c r="F182" s="4"/>
      <c r="G182" s="4"/>
      <c r="H182" s="79">
        <f t="shared" si="4"/>
        <v>0</v>
      </c>
    </row>
    <row r="183" spans="1:8" ht="12.75">
      <c r="A183" s="65"/>
      <c r="B183" s="88" t="s">
        <v>340</v>
      </c>
      <c r="C183" s="96" t="s">
        <v>343</v>
      </c>
      <c r="D183" s="97">
        <v>2</v>
      </c>
      <c r="E183" s="98" t="s">
        <v>163</v>
      </c>
      <c r="F183" s="3"/>
      <c r="G183" s="3"/>
      <c r="H183" s="79">
        <f t="shared" si="4"/>
        <v>0</v>
      </c>
    </row>
    <row r="184" spans="1:8" ht="12.75">
      <c r="A184" s="65"/>
      <c r="B184" s="88" t="s">
        <v>342</v>
      </c>
      <c r="C184" s="77" t="s">
        <v>345</v>
      </c>
      <c r="D184" s="99">
        <v>1</v>
      </c>
      <c r="E184" s="69" t="s">
        <v>163</v>
      </c>
      <c r="F184" s="4"/>
      <c r="G184" s="4"/>
      <c r="H184" s="79">
        <f t="shared" si="4"/>
        <v>0</v>
      </c>
    </row>
    <row r="185" spans="1:8" ht="12.75">
      <c r="A185" s="65"/>
      <c r="B185" s="88" t="s">
        <v>344</v>
      </c>
      <c r="C185" s="77" t="s">
        <v>347</v>
      </c>
      <c r="D185" s="99">
        <v>3</v>
      </c>
      <c r="E185" s="69" t="s">
        <v>163</v>
      </c>
      <c r="F185" s="4"/>
      <c r="G185" s="4"/>
      <c r="H185" s="79">
        <f t="shared" si="4"/>
        <v>0</v>
      </c>
    </row>
    <row r="186" spans="1:8" ht="12.75">
      <c r="A186" s="65"/>
      <c r="B186" s="88" t="s">
        <v>346</v>
      </c>
      <c r="C186" s="77" t="s">
        <v>349</v>
      </c>
      <c r="D186" s="100">
        <v>1</v>
      </c>
      <c r="E186" s="69" t="s">
        <v>163</v>
      </c>
      <c r="F186" s="185"/>
      <c r="G186" s="185"/>
      <c r="H186" s="79">
        <f t="shared" si="4"/>
        <v>0</v>
      </c>
    </row>
    <row r="187" spans="1:8" ht="12.75">
      <c r="A187" s="65"/>
      <c r="B187" s="88" t="s">
        <v>348</v>
      </c>
      <c r="C187" s="77" t="s">
        <v>350</v>
      </c>
      <c r="D187" s="100">
        <v>40</v>
      </c>
      <c r="E187" s="69" t="s">
        <v>163</v>
      </c>
      <c r="F187" s="101" t="s">
        <v>249</v>
      </c>
      <c r="G187" s="186"/>
      <c r="H187" s="79">
        <f t="shared" si="4"/>
        <v>0</v>
      </c>
    </row>
    <row r="188" spans="1:8" ht="12.75">
      <c r="A188" s="65"/>
      <c r="B188" s="102">
        <v>3</v>
      </c>
      <c r="C188" s="80" t="s">
        <v>351</v>
      </c>
      <c r="D188" s="99"/>
      <c r="E188" s="69"/>
      <c r="F188" s="78"/>
      <c r="G188" s="78"/>
      <c r="H188" s="79"/>
    </row>
    <row r="189" spans="1:8" ht="12.75">
      <c r="A189" s="65"/>
      <c r="B189" s="102" t="s">
        <v>48</v>
      </c>
      <c r="C189" s="77" t="s">
        <v>296</v>
      </c>
      <c r="D189" s="68">
        <v>400</v>
      </c>
      <c r="E189" s="69" t="s">
        <v>17</v>
      </c>
      <c r="F189" s="4"/>
      <c r="G189" s="4"/>
      <c r="H189" s="79">
        <f>SUM(F189:G189)*D189</f>
        <v>0</v>
      </c>
    </row>
    <row r="190" spans="1:8" ht="12.75">
      <c r="A190" s="65"/>
      <c r="B190" s="102" t="s">
        <v>49</v>
      </c>
      <c r="C190" s="77" t="s">
        <v>352</v>
      </c>
      <c r="D190" s="68">
        <v>1</v>
      </c>
      <c r="E190" s="91" t="s">
        <v>163</v>
      </c>
      <c r="F190" s="4"/>
      <c r="G190" s="4"/>
      <c r="H190" s="79">
        <f>SUM(F190:G190)*D190</f>
        <v>0</v>
      </c>
    </row>
    <row r="191" spans="1:8" ht="12.75">
      <c r="A191" s="65"/>
      <c r="B191" s="102" t="s">
        <v>50</v>
      </c>
      <c r="C191" s="77" t="s">
        <v>353</v>
      </c>
      <c r="D191" s="68">
        <v>72</v>
      </c>
      <c r="E191" s="69" t="s">
        <v>161</v>
      </c>
      <c r="F191" s="4"/>
      <c r="G191" s="4"/>
      <c r="H191" s="79">
        <f>SUM(F191:G191)*D191</f>
        <v>0</v>
      </c>
    </row>
    <row r="192" spans="1:8" ht="12.75">
      <c r="A192" s="65"/>
      <c r="B192" s="102" t="s">
        <v>51</v>
      </c>
      <c r="C192" s="77" t="s">
        <v>333</v>
      </c>
      <c r="D192" s="68">
        <v>24</v>
      </c>
      <c r="E192" s="69" t="s">
        <v>163</v>
      </c>
      <c r="F192" s="4"/>
      <c r="G192" s="4"/>
      <c r="H192" s="79">
        <f>SUM(F192:G192)*D192</f>
        <v>0</v>
      </c>
    </row>
    <row r="193" spans="1:8" ht="12.75">
      <c r="A193" s="65"/>
      <c r="B193" s="102" t="s">
        <v>52</v>
      </c>
      <c r="C193" s="77" t="s">
        <v>335</v>
      </c>
      <c r="D193" s="68" t="s">
        <v>160</v>
      </c>
      <c r="E193" s="69"/>
      <c r="F193" s="78"/>
      <c r="G193" s="78"/>
      <c r="H193" s="79" t="s">
        <v>160</v>
      </c>
    </row>
    <row r="194" spans="1:8" ht="12.75">
      <c r="A194" s="65"/>
      <c r="B194" s="88" t="s">
        <v>354</v>
      </c>
      <c r="C194" s="77" t="s">
        <v>355</v>
      </c>
      <c r="D194" s="68">
        <v>15</v>
      </c>
      <c r="E194" s="69" t="s">
        <v>338</v>
      </c>
      <c r="F194" s="4"/>
      <c r="G194" s="4"/>
      <c r="H194" s="79">
        <f>SUM(F194:G194)*D194</f>
        <v>0</v>
      </c>
    </row>
    <row r="195" spans="1:8" ht="12.75">
      <c r="A195" s="65"/>
      <c r="B195" s="102" t="s">
        <v>53</v>
      </c>
      <c r="C195" s="103" t="s">
        <v>356</v>
      </c>
      <c r="D195" s="104">
        <v>5</v>
      </c>
      <c r="E195" s="83" t="s">
        <v>163</v>
      </c>
      <c r="F195" s="182"/>
      <c r="G195" s="182"/>
      <c r="H195" s="84">
        <f>SUM(F195:G195)*D195</f>
        <v>0</v>
      </c>
    </row>
    <row r="196" spans="1:8" ht="12.75">
      <c r="A196" s="65"/>
      <c r="B196" s="102" t="s">
        <v>54</v>
      </c>
      <c r="C196" s="103" t="s">
        <v>357</v>
      </c>
      <c r="D196" s="104">
        <v>5</v>
      </c>
      <c r="E196" s="83" t="s">
        <v>163</v>
      </c>
      <c r="F196" s="182"/>
      <c r="G196" s="182"/>
      <c r="H196" s="84">
        <f>SUM(F196:G196)*D196</f>
        <v>0</v>
      </c>
    </row>
    <row r="197" spans="1:8" ht="25.5">
      <c r="A197" s="65"/>
      <c r="B197" s="102" t="s">
        <v>55</v>
      </c>
      <c r="C197" s="103" t="s">
        <v>358</v>
      </c>
      <c r="D197" s="82">
        <v>4</v>
      </c>
      <c r="E197" s="83" t="s">
        <v>163</v>
      </c>
      <c r="F197" s="182"/>
      <c r="G197" s="182"/>
      <c r="H197" s="84">
        <f>SUM(F197:G197)*D197</f>
        <v>0</v>
      </c>
    </row>
    <row r="198" spans="1:8" ht="25.5">
      <c r="A198" s="65"/>
      <c r="B198" s="102" t="s">
        <v>56</v>
      </c>
      <c r="C198" s="103" t="s">
        <v>359</v>
      </c>
      <c r="D198" s="82">
        <v>1</v>
      </c>
      <c r="E198" s="83" t="s">
        <v>163</v>
      </c>
      <c r="F198" s="182"/>
      <c r="G198" s="182"/>
      <c r="H198" s="84">
        <f>SUM(F198:G198)*D198</f>
        <v>0</v>
      </c>
    </row>
    <row r="199" spans="1:8" ht="12.75">
      <c r="A199" s="65"/>
      <c r="B199" s="102">
        <v>4</v>
      </c>
      <c r="C199" s="80" t="s">
        <v>360</v>
      </c>
      <c r="D199" s="68"/>
      <c r="E199" s="69"/>
      <c r="F199" s="78"/>
      <c r="G199" s="78"/>
      <c r="H199" s="79"/>
    </row>
    <row r="200" spans="1:8" ht="12.75">
      <c r="A200" s="65"/>
      <c r="B200" s="102" t="s">
        <v>57</v>
      </c>
      <c r="C200" s="105" t="s">
        <v>361</v>
      </c>
      <c r="D200" s="82">
        <v>1</v>
      </c>
      <c r="E200" s="83" t="s">
        <v>163</v>
      </c>
      <c r="F200" s="182"/>
      <c r="G200" s="182"/>
      <c r="H200" s="84">
        <f aca="true" t="shared" si="5" ref="H200:H206">SUM(F200:G200)*D200</f>
        <v>0</v>
      </c>
    </row>
    <row r="201" spans="1:8" ht="12.75">
      <c r="A201" s="65"/>
      <c r="B201" s="102" t="s">
        <v>58</v>
      </c>
      <c r="C201" s="77" t="s">
        <v>362</v>
      </c>
      <c r="D201" s="68">
        <v>180</v>
      </c>
      <c r="E201" s="69" t="s">
        <v>161</v>
      </c>
      <c r="F201" s="4"/>
      <c r="G201" s="4"/>
      <c r="H201" s="79">
        <f t="shared" si="5"/>
        <v>0</v>
      </c>
    </row>
    <row r="202" spans="1:8" ht="12.75">
      <c r="A202" s="65"/>
      <c r="B202" s="102" t="s">
        <v>59</v>
      </c>
      <c r="C202" s="77" t="s">
        <v>363</v>
      </c>
      <c r="D202" s="68">
        <v>65</v>
      </c>
      <c r="E202" s="69" t="s">
        <v>163</v>
      </c>
      <c r="F202" s="4"/>
      <c r="G202" s="4"/>
      <c r="H202" s="79">
        <f t="shared" si="5"/>
        <v>0</v>
      </c>
    </row>
    <row r="203" spans="1:8" ht="12.75">
      <c r="A203" s="65"/>
      <c r="B203" s="102" t="s">
        <v>60</v>
      </c>
      <c r="C203" s="77" t="s">
        <v>364</v>
      </c>
      <c r="D203" s="68">
        <v>30</v>
      </c>
      <c r="E203" s="69" t="s">
        <v>163</v>
      </c>
      <c r="F203" s="4"/>
      <c r="G203" s="4"/>
      <c r="H203" s="79">
        <f t="shared" si="5"/>
        <v>0</v>
      </c>
    </row>
    <row r="204" spans="1:8" ht="12.75">
      <c r="A204" s="65"/>
      <c r="B204" s="102" t="s">
        <v>61</v>
      </c>
      <c r="C204" s="77" t="s">
        <v>365</v>
      </c>
      <c r="D204" s="68">
        <v>1</v>
      </c>
      <c r="E204" s="69" t="s">
        <v>0</v>
      </c>
      <c r="F204" s="4"/>
      <c r="G204" s="4"/>
      <c r="H204" s="79">
        <f t="shared" si="5"/>
        <v>0</v>
      </c>
    </row>
    <row r="205" spans="1:8" ht="12.75">
      <c r="A205" s="65"/>
      <c r="B205" s="102" t="s">
        <v>62</v>
      </c>
      <c r="C205" s="77" t="s">
        <v>366</v>
      </c>
      <c r="D205" s="68">
        <v>45</v>
      </c>
      <c r="E205" s="69" t="s">
        <v>161</v>
      </c>
      <c r="F205" s="4"/>
      <c r="G205" s="4"/>
      <c r="H205" s="79">
        <f t="shared" si="5"/>
        <v>0</v>
      </c>
    </row>
    <row r="206" spans="1:8" ht="12.75">
      <c r="A206" s="65"/>
      <c r="B206" s="102" t="s">
        <v>14</v>
      </c>
      <c r="C206" s="77" t="s">
        <v>367</v>
      </c>
      <c r="D206" s="68">
        <v>60</v>
      </c>
      <c r="E206" s="69" t="s">
        <v>161</v>
      </c>
      <c r="F206" s="4"/>
      <c r="G206" s="4"/>
      <c r="H206" s="79">
        <f t="shared" si="5"/>
        <v>0</v>
      </c>
    </row>
    <row r="207" spans="1:8" ht="12.75">
      <c r="A207" s="65"/>
      <c r="B207" s="102">
        <v>5</v>
      </c>
      <c r="C207" s="80" t="s">
        <v>368</v>
      </c>
      <c r="D207" s="68"/>
      <c r="E207" s="69"/>
      <c r="F207" s="78"/>
      <c r="G207" s="78"/>
      <c r="H207" s="79"/>
    </row>
    <row r="208" spans="1:8" ht="12.75">
      <c r="A208" s="65"/>
      <c r="B208" s="106" t="s">
        <v>63</v>
      </c>
      <c r="C208" s="107" t="s">
        <v>369</v>
      </c>
      <c r="D208" s="68">
        <v>2</v>
      </c>
      <c r="E208" s="108" t="s">
        <v>225</v>
      </c>
      <c r="F208" s="187"/>
      <c r="G208" s="187"/>
      <c r="H208" s="110">
        <f>SUM(F208:G208)*D208</f>
        <v>0</v>
      </c>
    </row>
    <row r="209" spans="1:8" ht="12.75">
      <c r="A209" s="65"/>
      <c r="B209" s="106" t="s">
        <v>64</v>
      </c>
      <c r="C209" s="77" t="s">
        <v>370</v>
      </c>
      <c r="D209" s="68">
        <v>1</v>
      </c>
      <c r="E209" s="69" t="s">
        <v>163</v>
      </c>
      <c r="F209" s="4"/>
      <c r="G209" s="4"/>
      <c r="H209" s="79">
        <f>SUM(F209:G209)*D209</f>
        <v>0</v>
      </c>
    </row>
    <row r="210" spans="1:8" ht="12.75">
      <c r="A210" s="65"/>
      <c r="B210" s="106" t="s">
        <v>65</v>
      </c>
      <c r="C210" s="77" t="s">
        <v>371</v>
      </c>
      <c r="D210" s="68">
        <v>1</v>
      </c>
      <c r="E210" s="69" t="s">
        <v>163</v>
      </c>
      <c r="F210" s="4"/>
      <c r="G210" s="4"/>
      <c r="H210" s="79">
        <f>SUM(F210:G210)*D210</f>
        <v>0</v>
      </c>
    </row>
    <row r="211" spans="1:8" ht="12.75">
      <c r="A211" s="65"/>
      <c r="B211" s="106" t="s">
        <v>66</v>
      </c>
      <c r="C211" s="77" t="s">
        <v>372</v>
      </c>
      <c r="D211" s="87">
        <v>1</v>
      </c>
      <c r="E211" s="69" t="s">
        <v>163</v>
      </c>
      <c r="F211" s="4"/>
      <c r="G211" s="4"/>
      <c r="H211" s="79">
        <f>SUM(F211:G211)*D211</f>
        <v>0</v>
      </c>
    </row>
    <row r="212" spans="1:8" ht="12.75">
      <c r="A212" s="65"/>
      <c r="B212" s="106" t="s">
        <v>67</v>
      </c>
      <c r="C212" s="77" t="s">
        <v>373</v>
      </c>
      <c r="D212" s="87">
        <v>1</v>
      </c>
      <c r="E212" s="69" t="s">
        <v>163</v>
      </c>
      <c r="F212" s="4"/>
      <c r="G212" s="4"/>
      <c r="H212" s="79">
        <f>SUM(F212:G212)*D212</f>
        <v>0</v>
      </c>
    </row>
    <row r="213" spans="1:8" s="62" customFormat="1" ht="12.75">
      <c r="A213" s="63"/>
      <c r="B213" s="111"/>
      <c r="C213" s="112" t="s">
        <v>374</v>
      </c>
      <c r="D213" s="113"/>
      <c r="E213" s="114"/>
      <c r="F213" s="115">
        <f>SUMPRODUCT(F147:F212,D147:D212)</f>
        <v>0</v>
      </c>
      <c r="G213" s="115">
        <f>SUMPRODUCT(G147:G212,D147:D212)</f>
        <v>0</v>
      </c>
      <c r="H213" s="116">
        <f>SUM(H147:H212)</f>
        <v>0</v>
      </c>
    </row>
    <row r="214" spans="1:8" ht="12.75">
      <c r="A214" s="65"/>
      <c r="B214" s="117" t="s">
        <v>482</v>
      </c>
      <c r="C214" s="118" t="s">
        <v>375</v>
      </c>
      <c r="D214" s="68"/>
      <c r="E214" s="69"/>
      <c r="F214" s="70"/>
      <c r="G214" s="70"/>
      <c r="H214" s="71"/>
    </row>
    <row r="215" spans="1:8" ht="12.75">
      <c r="A215" s="65"/>
      <c r="B215" s="119">
        <v>1</v>
      </c>
      <c r="C215" s="67" t="s">
        <v>376</v>
      </c>
      <c r="D215" s="68"/>
      <c r="E215" s="69"/>
      <c r="F215" s="70"/>
      <c r="G215" s="70"/>
      <c r="H215" s="71"/>
    </row>
    <row r="216" spans="1:8" ht="12.75">
      <c r="A216" s="65"/>
      <c r="B216" s="119" t="s">
        <v>24</v>
      </c>
      <c r="C216" s="77" t="s">
        <v>296</v>
      </c>
      <c r="D216" s="68">
        <v>2600</v>
      </c>
      <c r="E216" s="69" t="s">
        <v>17</v>
      </c>
      <c r="F216" s="4"/>
      <c r="G216" s="4"/>
      <c r="H216" s="79">
        <f>SUM(F216:G216)*D216</f>
        <v>0</v>
      </c>
    </row>
    <row r="217" spans="1:8" ht="12.75">
      <c r="A217" s="65"/>
      <c r="B217" s="119" t="s">
        <v>25</v>
      </c>
      <c r="C217" s="77" t="s">
        <v>377</v>
      </c>
      <c r="D217" s="68">
        <v>90</v>
      </c>
      <c r="E217" s="69" t="s">
        <v>161</v>
      </c>
      <c r="F217" s="4"/>
      <c r="G217" s="4"/>
      <c r="H217" s="79">
        <f>SUM(F217:G217)*D217</f>
        <v>0</v>
      </c>
    </row>
    <row r="218" spans="1:8" ht="12.75">
      <c r="A218" s="65"/>
      <c r="B218" s="119" t="s">
        <v>26</v>
      </c>
      <c r="C218" s="77" t="s">
        <v>378</v>
      </c>
      <c r="D218" s="87"/>
      <c r="E218" s="69"/>
      <c r="F218" s="78"/>
      <c r="G218" s="78"/>
      <c r="H218" s="79"/>
    </row>
    <row r="219" spans="1:8" ht="12.75">
      <c r="A219" s="65"/>
      <c r="B219" s="119" t="s">
        <v>379</v>
      </c>
      <c r="C219" s="89" t="s">
        <v>380</v>
      </c>
      <c r="D219" s="90">
        <v>2</v>
      </c>
      <c r="E219" s="91" t="s">
        <v>163</v>
      </c>
      <c r="F219" s="4"/>
      <c r="G219" s="4"/>
      <c r="H219" s="79">
        <f aca="true" t="shared" si="6" ref="H219:H254">SUM(F219:G219)*D219</f>
        <v>0</v>
      </c>
    </row>
    <row r="220" spans="1:8" ht="12.75">
      <c r="A220" s="65"/>
      <c r="B220" s="119" t="s">
        <v>381</v>
      </c>
      <c r="C220" s="89" t="s">
        <v>382</v>
      </c>
      <c r="D220" s="90">
        <v>21</v>
      </c>
      <c r="E220" s="91" t="s">
        <v>163</v>
      </c>
      <c r="F220" s="4"/>
      <c r="G220" s="4"/>
      <c r="H220" s="79">
        <f t="shared" si="6"/>
        <v>0</v>
      </c>
    </row>
    <row r="221" spans="1:8" ht="12.75">
      <c r="A221" s="65"/>
      <c r="B221" s="119" t="s">
        <v>383</v>
      </c>
      <c r="C221" s="89" t="s">
        <v>146</v>
      </c>
      <c r="D221" s="87">
        <v>8</v>
      </c>
      <c r="E221" s="91" t="s">
        <v>163</v>
      </c>
      <c r="F221" s="4"/>
      <c r="G221" s="4"/>
      <c r="H221" s="79">
        <f t="shared" si="6"/>
        <v>0</v>
      </c>
    </row>
    <row r="222" spans="1:8" ht="12.75">
      <c r="A222" s="65"/>
      <c r="B222" s="102" t="s">
        <v>27</v>
      </c>
      <c r="C222" s="77" t="s">
        <v>384</v>
      </c>
      <c r="D222" s="87">
        <v>1</v>
      </c>
      <c r="E222" s="91" t="s">
        <v>163</v>
      </c>
      <c r="F222" s="4"/>
      <c r="G222" s="4"/>
      <c r="H222" s="79">
        <f>SUM(F222:G222)*D222</f>
        <v>0</v>
      </c>
    </row>
    <row r="223" spans="1:8" ht="25.5">
      <c r="A223" s="65"/>
      <c r="B223" s="102" t="s">
        <v>28</v>
      </c>
      <c r="C223" s="105" t="s">
        <v>385</v>
      </c>
      <c r="D223" s="86">
        <v>1</v>
      </c>
      <c r="E223" s="83" t="s">
        <v>163</v>
      </c>
      <c r="F223" s="182"/>
      <c r="G223" s="182"/>
      <c r="H223" s="84">
        <f t="shared" si="6"/>
        <v>0</v>
      </c>
    </row>
    <row r="224" spans="1:8" ht="12.75">
      <c r="A224" s="65"/>
      <c r="B224" s="102" t="s">
        <v>29</v>
      </c>
      <c r="C224" s="77" t="s">
        <v>386</v>
      </c>
      <c r="D224" s="68">
        <v>1200</v>
      </c>
      <c r="E224" s="69" t="s">
        <v>161</v>
      </c>
      <c r="F224" s="4"/>
      <c r="G224" s="4"/>
      <c r="H224" s="79">
        <f t="shared" si="6"/>
        <v>0</v>
      </c>
    </row>
    <row r="225" spans="1:8" ht="25.5">
      <c r="A225" s="65"/>
      <c r="B225" s="102" t="s">
        <v>30</v>
      </c>
      <c r="C225" s="103" t="s">
        <v>387</v>
      </c>
      <c r="D225" s="82">
        <v>1</v>
      </c>
      <c r="E225" s="83" t="s">
        <v>163</v>
      </c>
      <c r="F225" s="182"/>
      <c r="G225" s="182"/>
      <c r="H225" s="84">
        <f t="shared" si="6"/>
        <v>0</v>
      </c>
    </row>
    <row r="226" spans="1:8" ht="12.75">
      <c r="A226" s="65"/>
      <c r="B226" s="102" t="s">
        <v>31</v>
      </c>
      <c r="C226" s="77" t="s">
        <v>388</v>
      </c>
      <c r="D226" s="99">
        <v>15</v>
      </c>
      <c r="E226" s="69" t="s">
        <v>161</v>
      </c>
      <c r="F226" s="4"/>
      <c r="G226" s="4"/>
      <c r="H226" s="79">
        <f t="shared" si="6"/>
        <v>0</v>
      </c>
    </row>
    <row r="227" spans="1:8" ht="12.75">
      <c r="A227" s="65"/>
      <c r="B227" s="102" t="s">
        <v>32</v>
      </c>
      <c r="C227" s="77" t="s">
        <v>389</v>
      </c>
      <c r="D227" s="99">
        <v>2</v>
      </c>
      <c r="E227" s="69" t="s">
        <v>163</v>
      </c>
      <c r="F227" s="4"/>
      <c r="G227" s="4"/>
      <c r="H227" s="79">
        <f t="shared" si="6"/>
        <v>0</v>
      </c>
    </row>
    <row r="228" spans="1:8" ht="12.75">
      <c r="A228" s="65"/>
      <c r="B228" s="102" t="s">
        <v>33</v>
      </c>
      <c r="C228" s="77" t="s">
        <v>390</v>
      </c>
      <c r="D228" s="68">
        <v>45</v>
      </c>
      <c r="E228" s="69" t="s">
        <v>163</v>
      </c>
      <c r="F228" s="4"/>
      <c r="G228" s="4"/>
      <c r="H228" s="79">
        <f t="shared" si="6"/>
        <v>0</v>
      </c>
    </row>
    <row r="229" spans="1:8" ht="12.75">
      <c r="A229" s="65"/>
      <c r="B229" s="102" t="s">
        <v>34</v>
      </c>
      <c r="C229" s="77" t="s">
        <v>391</v>
      </c>
      <c r="D229" s="68">
        <v>1</v>
      </c>
      <c r="E229" s="69" t="s">
        <v>392</v>
      </c>
      <c r="F229" s="4"/>
      <c r="G229" s="4"/>
      <c r="H229" s="79">
        <f t="shared" si="6"/>
        <v>0</v>
      </c>
    </row>
    <row r="230" spans="1:8" ht="12.75">
      <c r="A230" s="65"/>
      <c r="B230" s="102" t="s">
        <v>35</v>
      </c>
      <c r="C230" s="105" t="s">
        <v>393</v>
      </c>
      <c r="D230" s="82">
        <v>180</v>
      </c>
      <c r="E230" s="83" t="s">
        <v>161</v>
      </c>
      <c r="F230" s="182"/>
      <c r="G230" s="182"/>
      <c r="H230" s="84">
        <f t="shared" si="6"/>
        <v>0</v>
      </c>
    </row>
    <row r="231" spans="1:8" ht="25.5">
      <c r="A231" s="65"/>
      <c r="B231" s="102" t="s">
        <v>36</v>
      </c>
      <c r="C231" s="103" t="s">
        <v>394</v>
      </c>
      <c r="D231" s="74">
        <v>10</v>
      </c>
      <c r="E231" s="75" t="s">
        <v>163</v>
      </c>
      <c r="F231" s="188"/>
      <c r="G231" s="188"/>
      <c r="H231" s="84">
        <f t="shared" si="6"/>
        <v>0</v>
      </c>
    </row>
    <row r="232" spans="1:8" ht="12.75">
      <c r="A232" s="65"/>
      <c r="B232" s="102" t="s">
        <v>37</v>
      </c>
      <c r="C232" s="103" t="s">
        <v>395</v>
      </c>
      <c r="D232" s="82">
        <v>30</v>
      </c>
      <c r="E232" s="83" t="s">
        <v>163</v>
      </c>
      <c r="F232" s="188"/>
      <c r="G232" s="188"/>
      <c r="H232" s="84">
        <f t="shared" si="6"/>
        <v>0</v>
      </c>
    </row>
    <row r="233" spans="1:8" ht="12.75">
      <c r="A233" s="65"/>
      <c r="B233" s="102" t="s">
        <v>112</v>
      </c>
      <c r="C233" s="103" t="s">
        <v>396</v>
      </c>
      <c r="D233" s="104">
        <v>50</v>
      </c>
      <c r="E233" s="83" t="s">
        <v>163</v>
      </c>
      <c r="F233" s="182"/>
      <c r="G233" s="188"/>
      <c r="H233" s="84">
        <f t="shared" si="6"/>
        <v>0</v>
      </c>
    </row>
    <row r="234" spans="1:8" ht="12.75">
      <c r="A234" s="65"/>
      <c r="B234" s="102" t="s">
        <v>113</v>
      </c>
      <c r="C234" s="77" t="s">
        <v>397</v>
      </c>
      <c r="D234" s="99">
        <v>10</v>
      </c>
      <c r="E234" s="69" t="s">
        <v>163</v>
      </c>
      <c r="F234" s="4"/>
      <c r="G234" s="4"/>
      <c r="H234" s="79">
        <f t="shared" si="6"/>
        <v>0</v>
      </c>
    </row>
    <row r="235" spans="1:8" ht="12.75">
      <c r="A235" s="65"/>
      <c r="B235" s="102" t="s">
        <v>114</v>
      </c>
      <c r="C235" s="77" t="s">
        <v>398</v>
      </c>
      <c r="D235" s="99">
        <v>40</v>
      </c>
      <c r="E235" s="69" t="s">
        <v>163</v>
      </c>
      <c r="F235" s="4"/>
      <c r="G235" s="4"/>
      <c r="H235" s="79">
        <f t="shared" si="6"/>
        <v>0</v>
      </c>
    </row>
    <row r="236" spans="1:8" ht="12.75">
      <c r="A236" s="65"/>
      <c r="B236" s="102" t="s">
        <v>115</v>
      </c>
      <c r="C236" s="77" t="s">
        <v>399</v>
      </c>
      <c r="D236" s="68">
        <v>5</v>
      </c>
      <c r="E236" s="69" t="s">
        <v>163</v>
      </c>
      <c r="F236" s="4"/>
      <c r="G236" s="4"/>
      <c r="H236" s="79">
        <f t="shared" si="6"/>
        <v>0</v>
      </c>
    </row>
    <row r="237" spans="1:8" ht="12.75">
      <c r="A237" s="65"/>
      <c r="B237" s="102" t="s">
        <v>116</v>
      </c>
      <c r="C237" s="96" t="s">
        <v>343</v>
      </c>
      <c r="D237" s="97">
        <v>55</v>
      </c>
      <c r="E237" s="98" t="s">
        <v>163</v>
      </c>
      <c r="F237" s="3"/>
      <c r="G237" s="3"/>
      <c r="H237" s="79">
        <f t="shared" si="6"/>
        <v>0</v>
      </c>
    </row>
    <row r="238" spans="1:8" ht="12.75">
      <c r="A238" s="65"/>
      <c r="B238" s="102" t="s">
        <v>117</v>
      </c>
      <c r="C238" s="105" t="s">
        <v>400</v>
      </c>
      <c r="D238" s="82">
        <v>6</v>
      </c>
      <c r="E238" s="83" t="s">
        <v>163</v>
      </c>
      <c r="F238" s="188"/>
      <c r="G238" s="188"/>
      <c r="H238" s="84">
        <f t="shared" si="6"/>
        <v>0</v>
      </c>
    </row>
    <row r="239" spans="1:8" ht="12.75">
      <c r="A239" s="65"/>
      <c r="B239" s="102" t="s">
        <v>118</v>
      </c>
      <c r="C239" s="77" t="s">
        <v>401</v>
      </c>
      <c r="D239" s="97">
        <v>15</v>
      </c>
      <c r="E239" s="98" t="s">
        <v>163</v>
      </c>
      <c r="F239" s="3"/>
      <c r="G239" s="3"/>
      <c r="H239" s="79">
        <f t="shared" si="6"/>
        <v>0</v>
      </c>
    </row>
    <row r="240" spans="1:8" ht="12.75">
      <c r="A240" s="65"/>
      <c r="B240" s="102" t="s">
        <v>119</v>
      </c>
      <c r="C240" s="77" t="s">
        <v>402</v>
      </c>
      <c r="D240" s="99">
        <v>6</v>
      </c>
      <c r="E240" s="69" t="s">
        <v>163</v>
      </c>
      <c r="F240" s="4"/>
      <c r="G240" s="3"/>
      <c r="H240" s="79">
        <f t="shared" si="6"/>
        <v>0</v>
      </c>
    </row>
    <row r="241" spans="1:8" ht="12.75">
      <c r="A241" s="65"/>
      <c r="B241" s="102" t="s">
        <v>120</v>
      </c>
      <c r="C241" s="77" t="s">
        <v>403</v>
      </c>
      <c r="D241" s="99">
        <v>25</v>
      </c>
      <c r="E241" s="98" t="s">
        <v>163</v>
      </c>
      <c r="F241" s="4"/>
      <c r="G241" s="4"/>
      <c r="H241" s="79">
        <f t="shared" si="6"/>
        <v>0</v>
      </c>
    </row>
    <row r="242" spans="1:8" ht="12.75">
      <c r="A242" s="65"/>
      <c r="B242" s="102" t="s">
        <v>121</v>
      </c>
      <c r="C242" s="77" t="s">
        <v>404</v>
      </c>
      <c r="D242" s="99">
        <v>50</v>
      </c>
      <c r="E242" s="69" t="s">
        <v>161</v>
      </c>
      <c r="F242" s="4"/>
      <c r="G242" s="4"/>
      <c r="H242" s="79">
        <f t="shared" si="6"/>
        <v>0</v>
      </c>
    </row>
    <row r="243" spans="1:8" ht="12.75">
      <c r="A243" s="65"/>
      <c r="B243" s="102" t="s">
        <v>122</v>
      </c>
      <c r="C243" s="77" t="s">
        <v>405</v>
      </c>
      <c r="D243" s="99">
        <v>75</v>
      </c>
      <c r="E243" s="69" t="s">
        <v>161</v>
      </c>
      <c r="F243" s="4"/>
      <c r="G243" s="4"/>
      <c r="H243" s="79">
        <f t="shared" si="6"/>
        <v>0</v>
      </c>
    </row>
    <row r="244" spans="1:8" ht="12.75">
      <c r="A244" s="65"/>
      <c r="B244" s="102" t="s">
        <v>97</v>
      </c>
      <c r="C244" s="120" t="s">
        <v>406</v>
      </c>
      <c r="D244" s="97">
        <v>1</v>
      </c>
      <c r="E244" s="98" t="s">
        <v>163</v>
      </c>
      <c r="F244" s="3"/>
      <c r="G244" s="3"/>
      <c r="H244" s="79">
        <f t="shared" si="6"/>
        <v>0</v>
      </c>
    </row>
    <row r="245" spans="1:8" ht="12.75">
      <c r="A245" s="65"/>
      <c r="B245" s="102" t="s">
        <v>407</v>
      </c>
      <c r="C245" s="85" t="s">
        <v>408</v>
      </c>
      <c r="D245" s="99">
        <v>3</v>
      </c>
      <c r="E245" s="121" t="s">
        <v>163</v>
      </c>
      <c r="F245" s="189"/>
      <c r="G245" s="189"/>
      <c r="H245" s="79">
        <f t="shared" si="6"/>
        <v>0</v>
      </c>
    </row>
    <row r="246" spans="1:8" ht="12.75">
      <c r="A246" s="65"/>
      <c r="B246" s="102" t="s">
        <v>409</v>
      </c>
      <c r="C246" s="85" t="s">
        <v>410</v>
      </c>
      <c r="D246" s="99">
        <v>1</v>
      </c>
      <c r="E246" s="121" t="s">
        <v>163</v>
      </c>
      <c r="F246" s="189"/>
      <c r="G246" s="189"/>
      <c r="H246" s="79">
        <f t="shared" si="6"/>
        <v>0</v>
      </c>
    </row>
    <row r="247" spans="1:8" ht="12.75">
      <c r="A247" s="65"/>
      <c r="B247" s="102" t="s">
        <v>411</v>
      </c>
      <c r="C247" s="77" t="s">
        <v>412</v>
      </c>
      <c r="D247" s="68">
        <v>55</v>
      </c>
      <c r="E247" s="69" t="s">
        <v>163</v>
      </c>
      <c r="F247" s="4"/>
      <c r="G247" s="4"/>
      <c r="H247" s="79">
        <f t="shared" si="6"/>
        <v>0</v>
      </c>
    </row>
    <row r="248" spans="1:8" ht="12.75">
      <c r="A248" s="65"/>
      <c r="B248" s="102" t="s">
        <v>413</v>
      </c>
      <c r="C248" s="103" t="s">
        <v>414</v>
      </c>
      <c r="D248" s="82">
        <v>48</v>
      </c>
      <c r="E248" s="83" t="s">
        <v>163</v>
      </c>
      <c r="F248" s="182"/>
      <c r="G248" s="182"/>
      <c r="H248" s="84">
        <f>SUM(F248:G248)*D248</f>
        <v>0</v>
      </c>
    </row>
    <row r="249" spans="1:8" ht="12.75">
      <c r="A249" s="65"/>
      <c r="B249" s="102" t="s">
        <v>415</v>
      </c>
      <c r="C249" s="77" t="s">
        <v>416</v>
      </c>
      <c r="D249" s="68">
        <v>8</v>
      </c>
      <c r="E249" s="69" t="s">
        <v>163</v>
      </c>
      <c r="F249" s="4"/>
      <c r="G249" s="4"/>
      <c r="H249" s="79">
        <f>SUM(F249:G249)*D249</f>
        <v>0</v>
      </c>
    </row>
    <row r="250" spans="1:8" ht="12.75">
      <c r="A250" s="65"/>
      <c r="B250" s="102" t="s">
        <v>417</v>
      </c>
      <c r="C250" s="122" t="s">
        <v>418</v>
      </c>
      <c r="D250" s="123">
        <v>72</v>
      </c>
      <c r="E250" s="124" t="s">
        <v>161</v>
      </c>
      <c r="F250" s="125" t="s">
        <v>249</v>
      </c>
      <c r="G250" s="187"/>
      <c r="H250" s="110">
        <f>SUM(F250:G250)*D250</f>
        <v>0</v>
      </c>
    </row>
    <row r="251" spans="1:8" ht="12.75">
      <c r="A251" s="65"/>
      <c r="B251" s="102" t="s">
        <v>419</v>
      </c>
      <c r="C251" s="107" t="s">
        <v>420</v>
      </c>
      <c r="D251" s="123">
        <v>1</v>
      </c>
      <c r="E251" s="108" t="s">
        <v>225</v>
      </c>
      <c r="F251" s="190"/>
      <c r="G251" s="187"/>
      <c r="H251" s="110">
        <f t="shared" si="6"/>
        <v>0</v>
      </c>
    </row>
    <row r="252" spans="1:8" ht="12.75">
      <c r="A252" s="65"/>
      <c r="B252" s="102" t="s">
        <v>421</v>
      </c>
      <c r="C252" s="122" t="s">
        <v>422</v>
      </c>
      <c r="D252" s="68">
        <v>50</v>
      </c>
      <c r="E252" s="124" t="s">
        <v>163</v>
      </c>
      <c r="F252" s="109" t="s">
        <v>249</v>
      </c>
      <c r="G252" s="187"/>
      <c r="H252" s="110">
        <f t="shared" si="6"/>
        <v>0</v>
      </c>
    </row>
    <row r="253" spans="1:8" ht="12.75">
      <c r="A253" s="65"/>
      <c r="B253" s="102" t="s">
        <v>423</v>
      </c>
      <c r="C253" s="126" t="s">
        <v>424</v>
      </c>
      <c r="D253" s="99">
        <v>40</v>
      </c>
      <c r="E253" s="124" t="s">
        <v>163</v>
      </c>
      <c r="F253" s="109" t="s">
        <v>249</v>
      </c>
      <c r="G253" s="187"/>
      <c r="H253" s="110">
        <f t="shared" si="6"/>
        <v>0</v>
      </c>
    </row>
    <row r="254" spans="1:8" ht="12.75">
      <c r="A254" s="65"/>
      <c r="B254" s="102" t="s">
        <v>425</v>
      </c>
      <c r="C254" s="126" t="s">
        <v>426</v>
      </c>
      <c r="D254" s="99">
        <v>120</v>
      </c>
      <c r="E254" s="124" t="s">
        <v>161</v>
      </c>
      <c r="F254" s="109" t="s">
        <v>249</v>
      </c>
      <c r="G254" s="187"/>
      <c r="H254" s="110">
        <f t="shared" si="6"/>
        <v>0</v>
      </c>
    </row>
    <row r="255" spans="1:8" s="62" customFormat="1" ht="12.75">
      <c r="A255" s="63"/>
      <c r="B255" s="111"/>
      <c r="C255" s="112" t="s">
        <v>427</v>
      </c>
      <c r="D255" s="127"/>
      <c r="E255" s="128"/>
      <c r="F255" s="129">
        <f>SUMPRODUCT(F216:F254,D216:D254)</f>
        <v>0</v>
      </c>
      <c r="G255" s="129">
        <f>SUMPRODUCT(G216:G254,D216:D254)</f>
        <v>0</v>
      </c>
      <c r="H255" s="116">
        <f>SUM(H216:H254)</f>
        <v>0</v>
      </c>
    </row>
    <row r="256" spans="1:8" ht="12.75">
      <c r="A256" s="65"/>
      <c r="B256" s="130" t="s">
        <v>487</v>
      </c>
      <c r="C256" s="131" t="s">
        <v>4</v>
      </c>
      <c r="D256" s="90"/>
      <c r="E256" s="91"/>
      <c r="F256" s="92"/>
      <c r="G256" s="92"/>
      <c r="H256" s="132"/>
    </row>
    <row r="257" spans="1:8" ht="12.75">
      <c r="A257" s="65"/>
      <c r="B257" s="119">
        <v>1</v>
      </c>
      <c r="C257" s="133" t="s">
        <v>428</v>
      </c>
      <c r="D257" s="134"/>
      <c r="E257" s="135"/>
      <c r="F257" s="136"/>
      <c r="G257" s="136"/>
      <c r="H257" s="137"/>
    </row>
    <row r="258" spans="1:8" ht="12.75">
      <c r="A258" s="65"/>
      <c r="B258" s="138" t="s">
        <v>24</v>
      </c>
      <c r="C258" s="103" t="s">
        <v>429</v>
      </c>
      <c r="D258" s="104">
        <v>24</v>
      </c>
      <c r="E258" s="83" t="s">
        <v>161</v>
      </c>
      <c r="F258" s="182"/>
      <c r="G258" s="182"/>
      <c r="H258" s="84">
        <f aca="true" t="shared" si="7" ref="H258:H266">SUM(F258:G258)*D258</f>
        <v>0</v>
      </c>
    </row>
    <row r="259" spans="1:8" ht="12.75">
      <c r="A259" s="65"/>
      <c r="B259" s="138" t="s">
        <v>25</v>
      </c>
      <c r="C259" s="77" t="s">
        <v>430</v>
      </c>
      <c r="D259" s="99">
        <v>2</v>
      </c>
      <c r="E259" s="69" t="s">
        <v>163</v>
      </c>
      <c r="F259" s="4"/>
      <c r="G259" s="4"/>
      <c r="H259" s="79">
        <f t="shared" si="7"/>
        <v>0</v>
      </c>
    </row>
    <row r="260" spans="1:8" ht="12.75">
      <c r="A260" s="65"/>
      <c r="B260" s="138" t="s">
        <v>26</v>
      </c>
      <c r="C260" s="77" t="s">
        <v>431</v>
      </c>
      <c r="D260" s="68">
        <v>4</v>
      </c>
      <c r="E260" s="69" t="s">
        <v>163</v>
      </c>
      <c r="F260" s="4"/>
      <c r="G260" s="4"/>
      <c r="H260" s="79">
        <f>SUM(F260:G260)*D260</f>
        <v>0</v>
      </c>
    </row>
    <row r="261" spans="1:8" ht="12.75">
      <c r="A261" s="65"/>
      <c r="B261" s="138" t="s">
        <v>27</v>
      </c>
      <c r="C261" s="77" t="s">
        <v>432</v>
      </c>
      <c r="D261" s="68">
        <v>30</v>
      </c>
      <c r="E261" s="69" t="s">
        <v>161</v>
      </c>
      <c r="F261" s="4"/>
      <c r="G261" s="4"/>
      <c r="H261" s="79">
        <f t="shared" si="7"/>
        <v>0</v>
      </c>
    </row>
    <row r="262" spans="1:8" ht="12.75">
      <c r="A262" s="65"/>
      <c r="B262" s="138" t="s">
        <v>28</v>
      </c>
      <c r="C262" s="77" t="s">
        <v>389</v>
      </c>
      <c r="D262" s="99">
        <v>4</v>
      </c>
      <c r="E262" s="69" t="s">
        <v>163</v>
      </c>
      <c r="F262" s="4"/>
      <c r="G262" s="4"/>
      <c r="H262" s="79">
        <f t="shared" si="7"/>
        <v>0</v>
      </c>
    </row>
    <row r="263" spans="1:8" ht="12.75">
      <c r="A263" s="65"/>
      <c r="B263" s="138" t="s">
        <v>29</v>
      </c>
      <c r="C263" s="80" t="s">
        <v>341</v>
      </c>
      <c r="D263" s="68">
        <v>3</v>
      </c>
      <c r="E263" s="69" t="s">
        <v>161</v>
      </c>
      <c r="F263" s="4"/>
      <c r="G263" s="4"/>
      <c r="H263" s="79">
        <f>SUM(F263:G263)*D263</f>
        <v>0</v>
      </c>
    </row>
    <row r="264" spans="1:8" ht="12.75">
      <c r="A264" s="65"/>
      <c r="B264" s="138" t="s">
        <v>30</v>
      </c>
      <c r="C264" s="96" t="s">
        <v>433</v>
      </c>
      <c r="D264" s="97">
        <v>1</v>
      </c>
      <c r="E264" s="98" t="s">
        <v>163</v>
      </c>
      <c r="F264" s="3"/>
      <c r="G264" s="3"/>
      <c r="H264" s="79">
        <f>SUM(F264:G264)*D264</f>
        <v>0</v>
      </c>
    </row>
    <row r="265" spans="1:8" ht="12.75">
      <c r="A265" s="65"/>
      <c r="B265" s="138" t="s">
        <v>31</v>
      </c>
      <c r="C265" s="77" t="s">
        <v>434</v>
      </c>
      <c r="D265" s="100">
        <v>1</v>
      </c>
      <c r="E265" s="69" t="s">
        <v>163</v>
      </c>
      <c r="F265" s="186"/>
      <c r="G265" s="186"/>
      <c r="H265" s="79">
        <f>SUM(F265:G265)*D265</f>
        <v>0</v>
      </c>
    </row>
    <row r="266" spans="1:8" ht="12.75">
      <c r="A266" s="65"/>
      <c r="B266" s="138" t="s">
        <v>32</v>
      </c>
      <c r="C266" s="96" t="s">
        <v>435</v>
      </c>
      <c r="D266" s="68">
        <v>1</v>
      </c>
      <c r="E266" s="69" t="s">
        <v>338</v>
      </c>
      <c r="F266" s="4"/>
      <c r="G266" s="4"/>
      <c r="H266" s="79">
        <f t="shared" si="7"/>
        <v>0</v>
      </c>
    </row>
    <row r="267" spans="1:8" ht="12.75">
      <c r="A267" s="65"/>
      <c r="B267" s="138" t="s">
        <v>33</v>
      </c>
      <c r="C267" s="89" t="s">
        <v>5</v>
      </c>
      <c r="D267" s="90"/>
      <c r="E267" s="91"/>
      <c r="F267" s="139"/>
      <c r="G267" s="139"/>
      <c r="H267" s="140"/>
    </row>
    <row r="268" spans="1:8" ht="12.75">
      <c r="A268" s="65"/>
      <c r="B268" s="88" t="s">
        <v>6</v>
      </c>
      <c r="C268" s="89" t="s">
        <v>436</v>
      </c>
      <c r="D268" s="90">
        <v>12</v>
      </c>
      <c r="E268" s="91" t="s">
        <v>161</v>
      </c>
      <c r="F268" s="192"/>
      <c r="G268" s="192"/>
      <c r="H268" s="141">
        <f>SUM(F268,G268)*D268</f>
        <v>0</v>
      </c>
    </row>
    <row r="269" spans="1:8" ht="12.75">
      <c r="A269" s="65"/>
      <c r="B269" s="119">
        <v>2</v>
      </c>
      <c r="C269" s="133" t="s">
        <v>437</v>
      </c>
      <c r="D269" s="134"/>
      <c r="E269" s="135"/>
      <c r="F269" s="136"/>
      <c r="G269" s="136"/>
      <c r="H269" s="137"/>
    </row>
    <row r="270" spans="1:8" ht="12.75">
      <c r="A270" s="65"/>
      <c r="B270" s="138" t="s">
        <v>38</v>
      </c>
      <c r="C270" s="77" t="s">
        <v>386</v>
      </c>
      <c r="D270" s="68">
        <v>900</v>
      </c>
      <c r="E270" s="69" t="s">
        <v>161</v>
      </c>
      <c r="F270" s="4"/>
      <c r="G270" s="4"/>
      <c r="H270" s="79">
        <f>SUM(F270:G270)*D270</f>
        <v>0</v>
      </c>
    </row>
    <row r="271" spans="1:8" ht="12.75">
      <c r="A271" s="65"/>
      <c r="B271" s="138" t="s">
        <v>39</v>
      </c>
      <c r="C271" s="77" t="s">
        <v>389</v>
      </c>
      <c r="D271" s="99">
        <v>4</v>
      </c>
      <c r="E271" s="69" t="s">
        <v>163</v>
      </c>
      <c r="F271" s="4"/>
      <c r="G271" s="4"/>
      <c r="H271" s="79">
        <f>SUM(F271:G271)*D271</f>
        <v>0</v>
      </c>
    </row>
    <row r="272" spans="1:8" ht="12.75">
      <c r="A272" s="65"/>
      <c r="B272" s="138" t="s">
        <v>41</v>
      </c>
      <c r="C272" s="77" t="s">
        <v>438</v>
      </c>
      <c r="D272" s="99">
        <v>1</v>
      </c>
      <c r="E272" s="83" t="s">
        <v>163</v>
      </c>
      <c r="F272" s="4"/>
      <c r="G272" s="4"/>
      <c r="H272" s="79">
        <f>SUM(F272:G272)*D272</f>
        <v>0</v>
      </c>
    </row>
    <row r="273" spans="1:8" ht="12.75">
      <c r="A273" s="65"/>
      <c r="B273" s="138" t="s">
        <v>43</v>
      </c>
      <c r="C273" s="77" t="s">
        <v>439</v>
      </c>
      <c r="D273" s="99">
        <v>60</v>
      </c>
      <c r="E273" s="69" t="s">
        <v>161</v>
      </c>
      <c r="F273" s="4"/>
      <c r="G273" s="4"/>
      <c r="H273" s="79">
        <f>SUM(F273:G273)*D273</f>
        <v>0</v>
      </c>
    </row>
    <row r="274" spans="1:8" s="62" customFormat="1" ht="12.75">
      <c r="A274" s="63"/>
      <c r="B274" s="142"/>
      <c r="C274" s="112" t="s">
        <v>21</v>
      </c>
      <c r="D274" s="143"/>
      <c r="E274" s="144"/>
      <c r="F274" s="129">
        <f>SUMPRODUCT(F258:F273,D258:D273)</f>
        <v>0</v>
      </c>
      <c r="G274" s="129">
        <f>SUMPRODUCT(G258:G273,D258:D273)</f>
        <v>0</v>
      </c>
      <c r="H274" s="145">
        <f>SUM(H258:H273)</f>
        <v>0</v>
      </c>
    </row>
    <row r="275" spans="1:8" ht="12.75">
      <c r="A275" s="146"/>
      <c r="B275" s="147"/>
      <c r="C275" s="148" t="s">
        <v>147</v>
      </c>
      <c r="D275" s="149"/>
      <c r="E275" s="150"/>
      <c r="F275" s="151"/>
      <c r="G275" s="151"/>
      <c r="H275" s="152"/>
    </row>
    <row r="276" spans="1:8" ht="25.5">
      <c r="A276" s="146"/>
      <c r="B276" s="147"/>
      <c r="C276" s="153" t="s">
        <v>463</v>
      </c>
      <c r="D276" s="149"/>
      <c r="E276" s="150"/>
      <c r="F276" s="151"/>
      <c r="G276" s="151"/>
      <c r="H276" s="154"/>
    </row>
    <row r="277" spans="1:8" ht="25.5">
      <c r="A277" s="146"/>
      <c r="B277" s="147"/>
      <c r="C277" s="191" t="s">
        <v>488</v>
      </c>
      <c r="D277" s="149"/>
      <c r="E277" s="150"/>
      <c r="F277" s="151"/>
      <c r="G277" s="151"/>
      <c r="H277" s="154"/>
    </row>
    <row r="278" spans="1:8" ht="25.5">
      <c r="A278" s="146"/>
      <c r="B278" s="147"/>
      <c r="C278" s="155" t="s">
        <v>464</v>
      </c>
      <c r="D278" s="149"/>
      <c r="E278" s="150"/>
      <c r="F278" s="151"/>
      <c r="G278" s="151"/>
      <c r="H278" s="154"/>
    </row>
    <row r="279" spans="1:8" ht="25.5">
      <c r="A279" s="146"/>
      <c r="B279" s="147"/>
      <c r="C279" s="155" t="s">
        <v>465</v>
      </c>
      <c r="D279" s="149"/>
      <c r="E279" s="150"/>
      <c r="F279" s="151"/>
      <c r="G279" s="151"/>
      <c r="H279" s="154"/>
    </row>
    <row r="280" spans="1:8" ht="25.5">
      <c r="A280" s="146"/>
      <c r="B280" s="147"/>
      <c r="C280" s="155" t="s">
        <v>466</v>
      </c>
      <c r="D280" s="149"/>
      <c r="E280" s="150"/>
      <c r="F280" s="151"/>
      <c r="G280" s="151"/>
      <c r="H280" s="154"/>
    </row>
    <row r="281" spans="1:8" ht="25.5">
      <c r="A281" s="156"/>
      <c r="B281" s="157"/>
      <c r="C281" s="155" t="s">
        <v>467</v>
      </c>
      <c r="D281" s="149"/>
      <c r="E281" s="150"/>
      <c r="F281" s="151"/>
      <c r="G281" s="151"/>
      <c r="H281" s="154"/>
    </row>
    <row r="282" spans="1:8" ht="38.25">
      <c r="A282" s="146" t="s">
        <v>160</v>
      </c>
      <c r="B282" s="147"/>
      <c r="C282" s="158" t="s">
        <v>468</v>
      </c>
      <c r="D282" s="149"/>
      <c r="E282" s="150"/>
      <c r="F282" s="151"/>
      <c r="G282" s="151"/>
      <c r="H282" s="154"/>
    </row>
    <row r="283" spans="1:8" ht="51">
      <c r="A283" s="156"/>
      <c r="B283" s="157"/>
      <c r="C283" s="159" t="s">
        <v>483</v>
      </c>
      <c r="D283" s="160"/>
      <c r="E283" s="161"/>
      <c r="F283" s="162"/>
      <c r="G283" s="162"/>
      <c r="H283" s="154"/>
    </row>
    <row r="284" spans="1:8" ht="25.5">
      <c r="A284" s="156"/>
      <c r="B284" s="157"/>
      <c r="C284" s="94" t="s">
        <v>469</v>
      </c>
      <c r="D284" s="160"/>
      <c r="E284" s="161"/>
      <c r="F284" s="162"/>
      <c r="G284" s="163"/>
      <c r="H284" s="154"/>
    </row>
    <row r="285" spans="1:8" ht="38.25">
      <c r="A285" s="156"/>
      <c r="B285" s="157"/>
      <c r="C285" s="158" t="s">
        <v>471</v>
      </c>
      <c r="D285" s="160"/>
      <c r="E285" s="161"/>
      <c r="F285" s="162"/>
      <c r="G285" s="163"/>
      <c r="H285" s="154"/>
    </row>
    <row r="286" spans="1:8" ht="38.25">
      <c r="A286" s="164"/>
      <c r="B286" s="165"/>
      <c r="C286" s="166" t="s">
        <v>470</v>
      </c>
      <c r="D286" s="167"/>
      <c r="E286" s="168"/>
      <c r="F286" s="169"/>
      <c r="G286" s="170"/>
      <c r="H286" s="171"/>
    </row>
    <row r="287" spans="1:8" ht="12.75">
      <c r="A287" s="172"/>
      <c r="B287" s="172"/>
      <c r="C287" s="173" t="s">
        <v>148</v>
      </c>
      <c r="D287" s="174"/>
      <c r="E287" s="172"/>
      <c r="F287" s="175">
        <f>SUM(F274+F255+F213+F144+F132)</f>
        <v>0</v>
      </c>
      <c r="G287" s="176">
        <f>SUM(G274+G255+G213+G144+G132)</f>
        <v>0</v>
      </c>
      <c r="H287" s="177">
        <f>SUM(H132,H144,H213,H255,H274)</f>
        <v>0</v>
      </c>
    </row>
  </sheetData>
  <sheetProtection password="C6B4" sheet="1"/>
  <mergeCells count="2">
    <mergeCell ref="G1:H2"/>
    <mergeCell ref="A8:IV8"/>
  </mergeCells>
  <printOptions horizontalCentered="1"/>
  <pageMargins left="0.5511811023622047" right="0.4330708661417323" top="1.1811023622047245" bottom="0.7874015748031497" header="0.5118110236220472" footer="0.5118110236220472"/>
  <pageSetup fitToHeight="12" fitToWidth="1" horizontalDpi="1200" verticalDpi="1200" orientation="landscape" paperSize="9" scale="84" r:id="rId2"/>
  <headerFooter alignWithMargins="0">
    <oddHeader>&amp;L&amp;"MS Sans Serif,Negrito"&amp;12&amp;G&amp;R&amp;"MS Sans Serif,Negrito"&amp;8FOLHA &amp;P/&amp;N
AGÊNCIA/ÓRGÃO             Nº PLANILHA
[      AG. BLUMENAU                   ]        [                            ]</oddHeader>
    <oddFooter>&amp;L&amp;8ÁREA:    GENGE          EXEC.: MIRIAM / LUIS / TIMÓTEO      CONF.:                            AUTORIZ.:                       
           &amp;R&amp;8DATA: &amp;D
&amp;Z&amp;F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B31072</cp:lastModifiedBy>
  <cp:lastPrinted>2009-10-19T15:47:58Z</cp:lastPrinted>
  <dcterms:created xsi:type="dcterms:W3CDTF">2000-05-25T11:19:14Z</dcterms:created>
  <dcterms:modified xsi:type="dcterms:W3CDTF">2009-11-26T18:10:05Z</dcterms:modified>
  <cp:category/>
  <cp:version/>
  <cp:contentType/>
  <cp:contentStatus/>
</cp:coreProperties>
</file>