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Planilha Azenha" sheetId="1" r:id="rId1"/>
  </sheets>
  <definedNames>
    <definedName name="_xlnm.Print_Area" localSheetId="0">'Planilha Azenha'!$A$1:$H$295</definedName>
    <definedName name="_xlnm.Print_Titles" localSheetId="0">'Planilha Azenha'!$9:$10</definedName>
  </definedNames>
  <calcPr fullCalcOnLoad="1"/>
</workbook>
</file>

<file path=xl/sharedStrings.xml><?xml version="1.0" encoding="utf-8"?>
<sst xmlns="http://schemas.openxmlformats.org/spreadsheetml/2006/main" count="700" uniqueCount="239">
  <si>
    <t>INSTALAÇÕES ELÉTRICAS</t>
  </si>
  <si>
    <t>1.1</t>
  </si>
  <si>
    <t>1.2</t>
  </si>
  <si>
    <t>1.3</t>
  </si>
  <si>
    <t>1.4</t>
  </si>
  <si>
    <t>1.5</t>
  </si>
  <si>
    <t>1.6</t>
  </si>
  <si>
    <t>OBSERVAÇÕES:</t>
  </si>
  <si>
    <t>TOTAL GERAL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</si>
  <si>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</si>
  <si>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</si>
  <si>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</si>
  <si>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</si>
  <si>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</si>
  <si>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</si>
  <si>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</si>
  <si>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</si>
  <si>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</si>
  <si>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</si>
  <si>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</si>
  <si>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>m</t>
  </si>
  <si>
    <t>un</t>
  </si>
  <si>
    <t>INCÊNDIO</t>
  </si>
  <si>
    <t>1.</t>
  </si>
  <si>
    <t>II.</t>
  </si>
  <si>
    <t>Caixa condulete alumínio Ø 3/4" c/ espelho</t>
  </si>
  <si>
    <t>Condutor flexível 2,5mm2 / 750V</t>
  </si>
  <si>
    <t xml:space="preserve">Sub-total </t>
  </si>
  <si>
    <t>Sub-total</t>
  </si>
  <si>
    <t>I.</t>
  </si>
  <si>
    <t>2.</t>
  </si>
  <si>
    <t>Extintores</t>
  </si>
  <si>
    <t>III.</t>
  </si>
  <si>
    <t>PROTEÇÃO</t>
  </si>
  <si>
    <t>Corrimão</t>
  </si>
  <si>
    <t>2.1</t>
  </si>
  <si>
    <t>2.2</t>
  </si>
  <si>
    <t>2.3</t>
  </si>
  <si>
    <t>2.4</t>
  </si>
  <si>
    <t>2.6</t>
  </si>
  <si>
    <t>Disjuntor monopolar 10A</t>
  </si>
  <si>
    <t>1.7</t>
  </si>
  <si>
    <t>Hidráulica sob Comando</t>
  </si>
  <si>
    <t>Placas</t>
  </si>
  <si>
    <t>Detector de fumaça ótico c/ base compatível com a central de incêndio proposta e NBR 9441 da Abnt</t>
  </si>
  <si>
    <t>Eletroduto aço galvanizado 20mm (Ø 3/4")</t>
  </si>
  <si>
    <t>Cabo PP flexível seção 3x1,5 mm² - resistente até 120°C (alarme de incêndio), blindado e isolado</t>
  </si>
  <si>
    <t>Eletroduto de ferro zincado, tipo leve II: Ø 20mm</t>
  </si>
  <si>
    <t>Caixa de passagem condulete Ø 20mm - c/espelho</t>
  </si>
  <si>
    <t>Placa advertência "PROIBIDO FUMAR", conforme NBR 13.434</t>
  </si>
  <si>
    <t>Central Iluminação de Emergência</t>
  </si>
  <si>
    <t>1.8</t>
  </si>
  <si>
    <t>1.9</t>
  </si>
  <si>
    <t>Módulo iluminação de emergência PL 1X9W c/ suporte metalico p/ fixação (não autônoma)</t>
  </si>
  <si>
    <t>2.5</t>
  </si>
  <si>
    <t>1.0</t>
  </si>
  <si>
    <r>
      <t>Módulo iluminação de emergência PL 1x9W com indicador de SAIDA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(não autônoma)</t>
    </r>
  </si>
  <si>
    <t>Recarga de Extintor de incêndio PQS-6 Kg</t>
  </si>
  <si>
    <t>Recarga de Extintor de incêndio CO2-6 Kg</t>
  </si>
  <si>
    <t>Recarga de Extintor de incêndio AP-10I</t>
  </si>
  <si>
    <t>3.</t>
  </si>
  <si>
    <t xml:space="preserve"> INSTALAÇÕES DO SISTEMA DE PROTEÇÃO CONTRA DESCARGAS ATMOSFÉRICAS - SPDA</t>
  </si>
  <si>
    <t>Captor tipo Franklin s/ mastro - Completo</t>
  </si>
  <si>
    <t>Fixadores gerais em latão (Omega/Presilhas/Grampos)</t>
  </si>
  <si>
    <t>Curva rosqueável Ø 1.1/2"</t>
  </si>
  <si>
    <t>Eletroduto de PVC rígido rosqueável 32 mm</t>
  </si>
  <si>
    <t>Haste de aço cobreado alta camada ø 16 x 3000 mm c/ conector</t>
  </si>
  <si>
    <t xml:space="preserve">Cordoalha de aço galvanizado a quente - 5/16" </t>
  </si>
  <si>
    <t>Caixa de PVC ponta e bolsa, com tampa de ferro fundido com alça ø 300 x 600 mm - inspeção do aterramento</t>
  </si>
  <si>
    <t>Caixa condulete Ø 25mm c/ conector bimetálico</t>
  </si>
  <si>
    <t>Condutor flexível 4,0mm2 / 750V</t>
  </si>
  <si>
    <t xml:space="preserve">Modulo  DPS, nível de sobretensão Up&lt;= 4kV, tensão nominal máxima de operação Uc=275V, 50/60Hz, Classe C(IEC 61643-1) Capacidade dos Surtos Unipolar 20kA, máximo 45kA (8/20us) </t>
  </si>
  <si>
    <t>Taxas de Inspeção/Vistoria e diversos do Corpo de Bombeiros</t>
  </si>
  <si>
    <t>vb</t>
  </si>
  <si>
    <t>Curso de instrução de prevenção e combate incêndio</t>
  </si>
  <si>
    <t>3.2</t>
  </si>
  <si>
    <t>Placa de identificação do extintor de incêndio PQS- 6kg</t>
  </si>
  <si>
    <t>Placa de identificação do extintor de incêndio CO2- 6kg</t>
  </si>
  <si>
    <t>3.4</t>
  </si>
  <si>
    <t>Placa de identificação do extintor de incêndio Ap – 10I</t>
  </si>
  <si>
    <t xml:space="preserve"> ("As built" ) </t>
  </si>
  <si>
    <t>m2</t>
  </si>
  <si>
    <t>3.1</t>
  </si>
  <si>
    <t>3.3</t>
  </si>
  <si>
    <t>Desativação/Retirada do captor existente Radioativo e envio p/ o CNEM.</t>
  </si>
  <si>
    <t xml:space="preserve"> Bateria 60Ah, 12V</t>
  </si>
  <si>
    <t>Caixa Equalização - Completa</t>
  </si>
  <si>
    <t>Central Iluminação de Emergência (600W/24V)</t>
  </si>
  <si>
    <t>Acionador manual com sirene, compatível com a central de alarme de incêndio proposta e NBR 9441 ABNT (modelo para fixação em parede)</t>
  </si>
  <si>
    <t>cj.</t>
  </si>
  <si>
    <t>Revisão do sistema de hidrantes (3 caixas)</t>
  </si>
  <si>
    <t>Iluminação de Emergência</t>
  </si>
  <si>
    <t>Módulo Autonomo de emergência 1x20W com seta indicativa conforme padrão existente no local</t>
  </si>
  <si>
    <t xml:space="preserve">Caixa condulete diam. 20mm com: </t>
  </si>
  <si>
    <t xml:space="preserve">          - tomada 2P+T c/ universal</t>
  </si>
  <si>
    <t>Extintor de incêndio  CO2-6 kg</t>
  </si>
  <si>
    <t>Extintor de incêndio  PQS 6 kg</t>
  </si>
  <si>
    <r>
      <t xml:space="preserve">Mangueira de incêndio </t>
    </r>
    <r>
      <rPr>
        <sz val="10"/>
        <rFont val="Arial"/>
        <family val="2"/>
      </rPr>
      <t>ø40</t>
    </r>
    <r>
      <rPr>
        <sz val="10"/>
        <rFont val="Arial Narrow"/>
        <family val="2"/>
      </rPr>
      <t>mmx15m</t>
    </r>
  </si>
  <si>
    <t>Esguicho jato compacto</t>
  </si>
  <si>
    <t>Revisão do sistema de hidrantes</t>
  </si>
  <si>
    <t>Escadas</t>
  </si>
  <si>
    <t>Faixa adesiva anti-derrapante</t>
  </si>
  <si>
    <t>V.</t>
  </si>
  <si>
    <t>SERVIÇOS DIVERSOS</t>
  </si>
  <si>
    <t>4.</t>
  </si>
  <si>
    <t>5.</t>
  </si>
  <si>
    <t>Pintura das caixas de hidrantes (2 un) e da tubulação de aço galvanizado incêndio ø 2½" , interna e externa  (60m)</t>
  </si>
  <si>
    <t>6.</t>
  </si>
  <si>
    <t>AG. AZENHA</t>
  </si>
  <si>
    <t>AG. MENINO DEUS</t>
  </si>
  <si>
    <t>I</t>
  </si>
  <si>
    <t>Luminária de emergência c/ lâmpadas fluorescente  compacta 1x9W/24V completa(não autônoma).</t>
  </si>
  <si>
    <t>Luminária com o dizer "saída" ou "saída de emergência" c/ lâmpada fluorescente  compacta 1x9 W/24V completa(não autônoma)</t>
  </si>
  <si>
    <t>Bateria automotiva de 12V 60A/h</t>
  </si>
  <si>
    <t>Central de iluminação de emergência 24V 600W - bivolt</t>
  </si>
  <si>
    <t>Recarga Extintores</t>
  </si>
  <si>
    <t>Recarga/reteste Extintores AP - 10l</t>
  </si>
  <si>
    <t>Recarga/reteste Extintores CO² - 4kg</t>
  </si>
  <si>
    <t>Recarga/reteste Extintores PQS - 4kg</t>
  </si>
  <si>
    <t>FORRO</t>
  </si>
  <si>
    <t>Gesso</t>
  </si>
  <si>
    <t>Alçapão Ø40cm</t>
  </si>
  <si>
    <t>Arremates no forro de gesso</t>
  </si>
  <si>
    <t>m²</t>
  </si>
  <si>
    <t>IV.</t>
  </si>
  <si>
    <t>4.1</t>
  </si>
  <si>
    <t>4.2</t>
  </si>
  <si>
    <t>5.1</t>
  </si>
  <si>
    <t>5.2</t>
  </si>
  <si>
    <t>Adesivo sinalização "SAÍDA ALTERNATIVA"</t>
  </si>
  <si>
    <t>Placa de identificação do extintor de incêndio PQS- 4kg</t>
  </si>
  <si>
    <t>Placa de identificação do extintor de incêndio CO2- 4kg</t>
  </si>
  <si>
    <t>ADEQUAÇÃO SISTEMA DE PROTEÇÃO CONTRA DESCARGAS ATMOSFÉRICAS (EXISTENTE).</t>
  </si>
  <si>
    <t>cj</t>
  </si>
  <si>
    <t>Conector de medição em bronze 50 mm² TEL560.</t>
  </si>
  <si>
    <t xml:space="preserve">Diversos, fixação, colagem de vedação, solda exotermica </t>
  </si>
  <si>
    <t>Tampa de ferro fundido com alça ø 300 x 600 mm - inspeção do aterramento</t>
  </si>
  <si>
    <t>Caixa condulete condulete Ø 25mm c/ conector bimetálico</t>
  </si>
  <si>
    <t>Barra chata em alumínio 3/4" x 1/4"</t>
  </si>
  <si>
    <t>Curva 90º p/barra chata em alumínio 3/4" x 1/4"</t>
  </si>
  <si>
    <t xml:space="preserve">Caixa para medição de aterramento (tipo suspensa). </t>
  </si>
  <si>
    <t>Revisão, reaperto sistema de SPDA a permanecer (Captores/Cabos)</t>
  </si>
  <si>
    <t>Laudo/ medição aterramento</t>
  </si>
  <si>
    <t>Revisão do sistema de alarme/detectores de fumaça(30 unid)</t>
  </si>
  <si>
    <t>2.0</t>
  </si>
  <si>
    <t>AG. PARCÃO</t>
  </si>
  <si>
    <t>Luminária com o dizer "saída" ou "saída de emergência" c/ lâmpada fluorescente  compacta 1x9 W/24V completa(autônoma)</t>
  </si>
  <si>
    <t>ADEQUAÇÃO DO SISTEMA DE PROTEÇÃO CONTRA DESCARGAS ATMOSFÉRICAS - SPDA( EXISTENTE)</t>
  </si>
  <si>
    <t xml:space="preserve"> Revisão da bases/hastes/estais dos pará-raio franklin existentes com a substituição de suas ponteiras por aquelas do tipo cromada</t>
  </si>
  <si>
    <t>Recargas/reteste Extintor de incêncio PQS-6Kg</t>
  </si>
  <si>
    <t>Recargas/reteste Extintor de incêndio  CO2-6 kg</t>
  </si>
  <si>
    <t>Recargas/reteste Extintor de incêncio AP-10I</t>
  </si>
  <si>
    <t>Tampa cega caixa para o piso de alumínio 31,5x10,5cm</t>
  </si>
  <si>
    <t>AG. PARTENON</t>
  </si>
  <si>
    <t>3.5</t>
  </si>
  <si>
    <t>3.6</t>
  </si>
  <si>
    <t>3.7</t>
  </si>
  <si>
    <t>3.8</t>
  </si>
  <si>
    <t>3.9</t>
  </si>
  <si>
    <t>3.10</t>
  </si>
  <si>
    <t xml:space="preserve">Módulo Autonomo de emergência 2X55W c/ suporte metalico p/ fixação </t>
  </si>
  <si>
    <t>Alçapão no gêsso d=40cm</t>
  </si>
  <si>
    <t>AG. PAROBÉ</t>
  </si>
  <si>
    <t>3.0</t>
  </si>
  <si>
    <t>INSTALAÇÕES ELÉTRICAS E ILUMINAÇÃO EMERGÊNCIA</t>
  </si>
  <si>
    <t>EXTINTORES</t>
  </si>
  <si>
    <t xml:space="preserve">Recarga Extintor de Pó-Quimico - 4kg - Subestação </t>
  </si>
  <si>
    <t>AG. TAQUARA</t>
  </si>
  <si>
    <t>TOTAL AG.TAQUARA</t>
  </si>
  <si>
    <t>TOTAL AG. AZENHA</t>
  </si>
  <si>
    <t>TOTAL AG. MENINO DEUS</t>
  </si>
  <si>
    <t>TOTAL AG. PARCÃO</t>
  </si>
  <si>
    <t>TOTAL AG. PARTENON</t>
  </si>
  <si>
    <t>TOTAL AG. PAROBÉ</t>
  </si>
  <si>
    <t>1.5.1</t>
  </si>
  <si>
    <t>1.6.1</t>
  </si>
  <si>
    <t>Teminal KS</t>
  </si>
  <si>
    <t>Tomada universal c/ aterramento (2p+T) p/ condulete</t>
  </si>
  <si>
    <t>XXX</t>
  </si>
  <si>
    <t xml:space="preserve">Módulo Autonomo de emergência 1X9W com indicador de SAIDA </t>
  </si>
  <si>
    <t>1) Exigimos que a empresa contratada observe a Norma Regulamentadora nº 10, para todos os funcionários destacados no serviço (exigimos cópia da certificação). Conforme exigências legais de concepção, segurança em instalações e Serviços em eletricidade, as intervenções em instalações elétricas com tensão igual ou superior a 50 Volts em corrente alternada ou superior a 120 Volts em corrente continua somente podem ser realizados por trabalhadores que atendam ao que estabelece o item 10.8 desta Norma.</t>
  </si>
  <si>
    <t>2) Toda e qualquer alteração do objeto, que eventualmente se fizer necessária, deverá ser submetida à análise prévia da Gerência de Engenharia.</t>
  </si>
  <si>
    <t xml:space="preserve">4) A empresa contratada será responsável pelas modificações indevidas ou não autorizadas, às suas expensas e sem prorrogação de prazo. </t>
  </si>
  <si>
    <t>5) A empresa deverá fornecer a ART de execução da obra/serviço antes de iniciar o serviço.</t>
  </si>
  <si>
    <t xml:space="preserve">7) Endereço de execução das Agências: </t>
  </si>
  <si>
    <t>Baterias automotiva de 12V 60A/h</t>
  </si>
  <si>
    <t>1. OBJETO:  EXECUÇÃO PROTEÇÃO CONTRA INCÊNDIO AG. AZENHA, AG. MENINO DEUS, AG. PARCÃO, AG. PARTENON, AG. PAROBÉ  E AG. TAQUARA.</t>
  </si>
  <si>
    <t>Sistema Alarme Incêndio</t>
  </si>
  <si>
    <t>Módulo Autonomo de emergência com indicador de SAIDA (Led's),conforme padrão existente no local.</t>
  </si>
  <si>
    <t>Módulo Autonomo de emergência com indicador de SAIDA (Led's) e 1x20W , conforme padrão existente no local.</t>
  </si>
  <si>
    <t>Restauração do reservatório incluindo mão de obra e material,(conforme memorial)</t>
  </si>
  <si>
    <t>Restauração do reservatório incluindo mão de obra e material.(conforme memorial).</t>
  </si>
  <si>
    <t>Corrimão alumínio (conforme padrão existente) com suporte para a parede mainel de espessura de 1 mm</t>
  </si>
  <si>
    <t>SUB TOTAL AG. AZENHA E MENINO DEUS</t>
  </si>
  <si>
    <t>7.</t>
  </si>
  <si>
    <t xml:space="preserve"> Revisão da bases/hastes/estais dos pará-raio franklin existentes com a substituição de sua ponteira por aquela do tipo cromada e lâmpada.</t>
  </si>
  <si>
    <t>Luminária de emergência c/ lâmpada fluorescente  compacta 1x9W/24V completa( autônoma).</t>
  </si>
  <si>
    <t>Revisão do sistema de alarme/detectores de fumaça(15 unid)</t>
  </si>
  <si>
    <t>SUB TOTAL AG. PARCÃO E PARTENON</t>
  </si>
  <si>
    <t>Corrimão alumínio com suporte para a parede mainel 1mm</t>
  </si>
  <si>
    <t>Taxa de inspeção e vistoria do Corpo de Bombeiros</t>
  </si>
  <si>
    <t>SUB TOTAL AG.PAROBÉ E TAQUARA</t>
  </si>
  <si>
    <t xml:space="preserve">MENINO DEUS- Av. Getúlio Vargas,1627 -Porto Alegre-RS </t>
  </si>
  <si>
    <t xml:space="preserve">PARTENON  -  Av. Bento Gonçalves, 1800 - Porto Alegre - RS </t>
  </si>
  <si>
    <t xml:space="preserve">PAROBÉ - Rua Odorico  Mosmann,  450 - Parobé - RS </t>
  </si>
  <si>
    <t>6. ANEXOS: Memorial Descritivo,Plantas,Atestado de visita e Instruções Para Manuseio De Pára-Raio Radioativo disponível na PortoPlot- Rua Francisco ferrer,272 -Rio Branco - Porto Alegre - email- portoplot@portoplot.com.br- tel:(51) 3019-4263</t>
  </si>
  <si>
    <t>3. PRAZO DE EXECUÇÃO/ENTREGA: 90 dias</t>
  </si>
  <si>
    <t>Abrigo metálico para extintor de incêndio - 0,70x0,40x0,30m , com vidro e dispositivo de fechamento</t>
  </si>
  <si>
    <t xml:space="preserve">3) Os questionamentos ou pedidos da administração da agência, ou de outros funcionários do Banco, deverão ser encaminhados à Gerência de Engenharia. </t>
  </si>
  <si>
    <t>AZENHA - Rua Visconde do Herval, 1350 - Porto Alegre -RS</t>
  </si>
  <si>
    <t xml:space="preserve">PARCÃO -  Av.24 de Outubro, 847 - Porto Alegre - RS </t>
  </si>
  <si>
    <t>TAQUARA - Rua Júlio de Castilhos esquina Rua Marechal Floriano, S/N - Taquara - RS</t>
  </si>
  <si>
    <t>III</t>
  </si>
  <si>
    <t>4.3</t>
  </si>
  <si>
    <t>1.10</t>
  </si>
  <si>
    <t>4.4</t>
  </si>
  <si>
    <t>4.5</t>
  </si>
  <si>
    <t xml:space="preserve">Central do sistema de alarme de incêndio, 02 laços 64 pontos - 127 V(CA), 2 Baterias 24V internas seladas, compatível com a NBR 9441 da ABNT </t>
  </si>
  <si>
    <t>Revisão do sistema de hidrantes (2 caixas)</t>
  </si>
  <si>
    <t>Revisão do sistema de hidrantes (verificar reservatório).</t>
  </si>
  <si>
    <t>Caixa condulete alumínio Ø 3/4" c/ espelho;</t>
  </si>
  <si>
    <t>Tomada 2P+T c/ universal</t>
  </si>
  <si>
    <t>Caixa tipo condulete com tampa cega: - ø 25mm.</t>
  </si>
  <si>
    <t>1.5.2</t>
  </si>
  <si>
    <t>Luminárias de  SAIDA e SAIDA EMERGÊNCIA 1x9wautõnoma (substituição e recolhimento das luminárias de emergência antigas).</t>
  </si>
  <si>
    <t xml:space="preserve">Módulo Autonomo de emergência 2X55W c/ suporte metalico p/ fixação. </t>
  </si>
  <si>
    <t>Revisão/reaperto dos centros de distribuição elétricos existentes</t>
  </si>
  <si>
    <t>2. ENDEREÇO DE EXECUÇÃO/ENTREGA: VIDE OBS. Nº 7</t>
  </si>
  <si>
    <t>EXECUÇÃO PROTEÇÃO CONTRA INCÊNDIO AG. AZENHA E     AG. MENINO DEUS</t>
  </si>
  <si>
    <t>EXECUÇÃO PROTEÇÃO CONTRA INCÊNDIO AG. PARCÃO E     AG. PARTENON</t>
  </si>
  <si>
    <t>EXECUÇÃO PROTEÇÃO CONTRA INCÊNDIO AG. PAROBÉ E     AG. TAQUARA</t>
  </si>
  <si>
    <t>5. CONDIÇÕES DE PAGAMENTO: Pagamento por item, 80% na conclusão dos serviços e pedido de vistoria nos C. Bombeiros e 20% após a vistoria, no 4º dia útil da 2º semana subseqüente à data de entrega da nota fiscal / fatura correspondente.</t>
  </si>
  <si>
    <t>4. HORÁRIO PARA EXECUÇÃO/ENTREGA: À combinar com a Administração da Agência.</t>
  </si>
  <si>
    <t>Piso táctil interno alerta conforme NBR 9050</t>
  </si>
  <si>
    <t>Módulo Autonomo de emergência 2X55W c/ suporte metalico p/ fixação (fornecidos pelo Banco).</t>
  </si>
  <si>
    <r>
      <t xml:space="preserve">Corrimão metálico </t>
    </r>
    <r>
      <rPr>
        <sz val="10"/>
        <rFont val="Arial"/>
        <family val="2"/>
      </rPr>
      <t>Ø</t>
    </r>
    <r>
      <rPr>
        <sz val="10"/>
        <rFont val="MS Sans Serif"/>
        <family val="2"/>
      </rPr>
      <t>40mm(ferro), pintado(inclui remoção do existente) conforme NBR 9050.</t>
    </r>
  </si>
  <si>
    <t>1.11</t>
  </si>
  <si>
    <t>Corrimão alumínio com suporte para a parede mainel 1mm conforme NBR 9050.</t>
  </si>
  <si>
    <t>6) Os licitantes deverão preencher, obrigatoriamente, todos os subitens da planilha, com preço unitário para material e mão de obra e preço total, sob pena de terem sua proposta desclassificada. Não serão aceitas planilhas com valores preenchidos iguais a R$ 0,00 . Os subitens assinalados com x,xx não deverão ser preeenchidos.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</si>
</sst>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\-#,##0.00"/>
    <numFmt numFmtId="165" formatCode="#,##0.00;[Red]#,##0.00"/>
    <numFmt numFmtId="166" formatCode="00"/>
    <numFmt numFmtId="167" formatCode="0.0"/>
    <numFmt numFmtId="168" formatCode="_-* #,##0.00\ _D_M_-;\-* #,##0.00\ _D_M_-;_-* &quot;-&quot;??\ _D_M_-;_-@_-"/>
    <numFmt numFmtId="169" formatCode="0_);[Red]\(0\)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sz val="10"/>
      <color indexed="10"/>
      <name val="MS Sans Serif"/>
      <family val="2"/>
    </font>
    <font>
      <u val="single"/>
      <sz val="7.6"/>
      <color indexed="12"/>
      <name val="MS Sans Serif"/>
      <family val="2"/>
    </font>
    <font>
      <u val="single"/>
      <sz val="7.6"/>
      <color indexed="36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40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1" fontId="0" fillId="0" borderId="11" xfId="0" applyNumberFormat="1" applyBorder="1" applyAlignment="1">
      <alignment horizontal="left" vertical="top"/>
    </xf>
    <xf numFmtId="40" fontId="2" fillId="0" borderId="11" xfId="9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1" fontId="2" fillId="0" borderId="16" xfId="0" applyNumberFormat="1" applyFont="1" applyBorder="1" applyAlignment="1">
      <alignment horizontal="left" vertical="top"/>
    </xf>
    <xf numFmtId="3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0" fontId="0" fillId="0" borderId="17" xfId="90" applyFont="1" applyBorder="1" applyAlignment="1">
      <alignment vertical="top"/>
    </xf>
    <xf numFmtId="0" fontId="0" fillId="0" borderId="15" xfId="0" applyFont="1" applyBorder="1" applyAlignment="1">
      <alignment vertical="top"/>
    </xf>
    <xf numFmtId="3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1" fontId="0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 applyProtection="1">
      <alignment horizontal="justify"/>
      <protection/>
    </xf>
    <xf numFmtId="40" fontId="0" fillId="0" borderId="17" xfId="90" applyFont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1" fontId="0" fillId="0" borderId="16" xfId="0" applyNumberFormat="1" applyFont="1" applyFill="1" applyBorder="1" applyAlignment="1">
      <alignment horizontal="left" vertical="top"/>
    </xf>
    <xf numFmtId="0" fontId="0" fillId="0" borderId="16" xfId="85" applyFont="1" applyFill="1" applyBorder="1" applyProtection="1">
      <alignment/>
      <protection/>
    </xf>
    <xf numFmtId="3" fontId="0" fillId="0" borderId="16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40" fontId="0" fillId="0" borderId="17" xfId="90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3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40" fontId="0" fillId="0" borderId="17" xfId="90" applyFont="1" applyBorder="1" applyAlignment="1">
      <alignment horizontal="right" vertical="top"/>
    </xf>
    <xf numFmtId="0" fontId="0" fillId="0" borderId="16" xfId="0" applyBorder="1" applyAlignment="1">
      <alignment vertical="top" wrapText="1"/>
    </xf>
    <xf numFmtId="165" fontId="10" fillId="0" borderId="17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left" vertical="top"/>
    </xf>
    <xf numFmtId="1" fontId="0" fillId="0" borderId="16" xfId="0" applyNumberFormat="1" applyFont="1" applyBorder="1" applyAlignment="1">
      <alignment horizontal="left" vertical="top"/>
    </xf>
    <xf numFmtId="0" fontId="2" fillId="0" borderId="16" xfId="0" applyFont="1" applyBorder="1" applyAlignment="1">
      <alignment vertical="top" wrapText="1"/>
    </xf>
    <xf numFmtId="4" fontId="2" fillId="0" borderId="16" xfId="0" applyNumberFormat="1" applyFont="1" applyBorder="1" applyAlignment="1">
      <alignment vertical="top"/>
    </xf>
    <xf numFmtId="40" fontId="2" fillId="0" borderId="17" xfId="90" applyFont="1" applyBorder="1" applyAlignment="1">
      <alignment horizontal="right" vertical="top"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33" borderId="15" xfId="0" applyFill="1" applyBorder="1" applyAlignment="1">
      <alignment vertical="top"/>
    </xf>
    <xf numFmtId="1" fontId="0" fillId="33" borderId="16" xfId="0" applyNumberFormat="1" applyFont="1" applyFill="1" applyBorder="1" applyAlignment="1">
      <alignment horizontal="left" vertical="top"/>
    </xf>
    <xf numFmtId="3" fontId="0" fillId="33" borderId="16" xfId="0" applyNumberForma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40" fontId="0" fillId="33" borderId="17" xfId="90" applyFont="1" applyFill="1" applyBorder="1" applyAlignment="1">
      <alignment horizontal="right" vertical="top"/>
    </xf>
    <xf numFmtId="0" fontId="0" fillId="0" borderId="16" xfId="85" applyFont="1" applyFill="1" applyBorder="1" applyProtection="1">
      <alignment/>
      <protection/>
    </xf>
    <xf numFmtId="1" fontId="0" fillId="0" borderId="16" xfId="0" applyNumberFormat="1" applyBorder="1" applyAlignment="1">
      <alignment horizontal="left" vertical="top"/>
    </xf>
    <xf numFmtId="40" fontId="2" fillId="0" borderId="17" xfId="90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left" vertical="justify" shrinkToFit="1"/>
    </xf>
    <xf numFmtId="0" fontId="0" fillId="0" borderId="15" xfId="0" applyBorder="1" applyAlignment="1">
      <alignment/>
    </xf>
    <xf numFmtId="1" fontId="10" fillId="0" borderId="16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0" fontId="0" fillId="0" borderId="17" xfId="9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0" fontId="10" fillId="0" borderId="17" xfId="90" applyFont="1" applyBorder="1" applyAlignment="1">
      <alignment horizontal="right" vertical="center"/>
    </xf>
    <xf numFmtId="0" fontId="10" fillId="0" borderId="16" xfId="87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  <xf numFmtId="0" fontId="2" fillId="0" borderId="16" xfId="87" applyFont="1" applyFill="1" applyBorder="1" applyAlignment="1">
      <alignment horizontal="left" vertical="center" wrapText="1"/>
      <protection/>
    </xf>
    <xf numFmtId="2" fontId="2" fillId="0" borderId="16" xfId="84" applyNumberFormat="1" applyFont="1" applyBorder="1" applyAlignment="1">
      <alignment horizontal="right" vertical="center"/>
      <protection/>
    </xf>
    <xf numFmtId="4" fontId="2" fillId="0" borderId="16" xfId="84" applyNumberFormat="1" applyFont="1" applyBorder="1" applyAlignment="1">
      <alignment horizontal="right" vertical="center"/>
      <protection/>
    </xf>
    <xf numFmtId="40" fontId="2" fillId="0" borderId="17" xfId="90" applyFont="1" applyBorder="1" applyAlignment="1">
      <alignment horizontal="right" vertical="center"/>
    </xf>
    <xf numFmtId="40" fontId="0" fillId="0" borderId="17" xfId="90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1" fontId="0" fillId="34" borderId="16" xfId="0" applyNumberFormat="1" applyFill="1" applyBorder="1" applyAlignment="1">
      <alignment horizontal="left" vertical="top" wrapText="1"/>
    </xf>
    <xf numFmtId="3" fontId="0" fillId="34" borderId="16" xfId="0" applyNumberForma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4" fontId="0" fillId="34" borderId="16" xfId="0" applyNumberFormat="1" applyFill="1" applyBorder="1" applyAlignment="1">
      <alignment vertical="top"/>
    </xf>
    <xf numFmtId="40" fontId="0" fillId="34" borderId="17" xfId="90" applyFont="1" applyFill="1" applyBorder="1" applyAlignment="1" applyProtection="1">
      <alignment horizontal="right" vertical="top"/>
      <protection/>
    </xf>
    <xf numFmtId="1" fontId="0" fillId="34" borderId="16" xfId="0" applyNumberFormat="1" applyFont="1" applyFill="1" applyBorder="1" applyAlignment="1">
      <alignment horizontal="left" vertical="top" wrapText="1"/>
    </xf>
    <xf numFmtId="0" fontId="0" fillId="34" borderId="16" xfId="85" applyFont="1" applyFill="1" applyBorder="1" applyAlignment="1" applyProtection="1">
      <alignment wrapText="1"/>
      <protection/>
    </xf>
    <xf numFmtId="0" fontId="0" fillId="34" borderId="15" xfId="85" applyFont="1" applyFill="1" applyBorder="1" applyProtection="1">
      <alignment/>
      <protection/>
    </xf>
    <xf numFmtId="3" fontId="0" fillId="34" borderId="16" xfId="85" applyNumberFormat="1" applyFont="1" applyFill="1" applyBorder="1" applyAlignment="1" applyProtection="1">
      <alignment horizontal="center" vertical="center"/>
      <protection/>
    </xf>
    <xf numFmtId="0" fontId="0" fillId="34" borderId="16" xfId="85" applyFont="1" applyFill="1" applyBorder="1" applyAlignment="1" applyProtection="1">
      <alignment horizontal="center" vertical="center"/>
      <protection/>
    </xf>
    <xf numFmtId="165" fontId="0" fillId="34" borderId="17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 vertical="center"/>
    </xf>
    <xf numFmtId="4" fontId="0" fillId="34" borderId="17" xfId="0" applyNumberFormat="1" applyFill="1" applyBorder="1" applyAlignment="1">
      <alignment horizontal="right"/>
    </xf>
    <xf numFmtId="165" fontId="10" fillId="0" borderId="17" xfId="0" applyNumberFormat="1" applyFont="1" applyBorder="1" applyAlignment="1" applyProtection="1">
      <alignment horizontal="right" vertical="top"/>
      <protection/>
    </xf>
    <xf numFmtId="40" fontId="2" fillId="0" borderId="17" xfId="90" applyFont="1" applyBorder="1" applyAlignment="1">
      <alignment vertical="top"/>
    </xf>
    <xf numFmtId="40" fontId="0" fillId="34" borderId="17" xfId="90" applyFont="1" applyFill="1" applyBorder="1" applyAlignment="1" applyProtection="1">
      <alignment vertical="top"/>
      <protection/>
    </xf>
    <xf numFmtId="3" fontId="0" fillId="34" borderId="16" xfId="0" applyNumberForma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4" fontId="0" fillId="34" borderId="17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4" borderId="16" xfId="85" applyFont="1" applyFill="1" applyBorder="1" applyAlignment="1" applyProtection="1">
      <alignment vertical="top" wrapText="1"/>
      <protection/>
    </xf>
    <xf numFmtId="0" fontId="0" fillId="34" borderId="16" xfId="85" applyFont="1" applyFill="1" applyBorder="1" applyAlignment="1" applyProtection="1">
      <alignment wrapText="1"/>
      <protection/>
    </xf>
    <xf numFmtId="0" fontId="0" fillId="33" borderId="16" xfId="85" applyFont="1" applyFill="1" applyBorder="1" applyProtection="1">
      <alignment/>
      <protection/>
    </xf>
    <xf numFmtId="3" fontId="0" fillId="33" borderId="16" xfId="0" applyNumberFormat="1" applyFont="1" applyFill="1" applyBorder="1" applyAlignment="1">
      <alignment horizontal="center" vertical="top"/>
    </xf>
    <xf numFmtId="40" fontId="0" fillId="33" borderId="17" xfId="90" applyFont="1" applyFill="1" applyBorder="1" applyAlignment="1">
      <alignment vertical="top"/>
    </xf>
    <xf numFmtId="0" fontId="0" fillId="33" borderId="16" xfId="0" applyFill="1" applyBorder="1" applyAlignment="1">
      <alignment horizontal="center" vertical="top"/>
    </xf>
    <xf numFmtId="1" fontId="0" fillId="34" borderId="16" xfId="0" applyNumberFormat="1" applyFont="1" applyFill="1" applyBorder="1" applyAlignment="1">
      <alignment horizontal="left" vertical="top" wrapText="1"/>
    </xf>
    <xf numFmtId="1" fontId="13" fillId="0" borderId="16" xfId="0" applyNumberFormat="1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12" fillId="0" borderId="16" xfId="87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7" xfId="90" applyNumberFormat="1" applyFont="1" applyBorder="1" applyAlignment="1">
      <alignment horizontal="right" vertical="top"/>
    </xf>
    <xf numFmtId="0" fontId="0" fillId="34" borderId="16" xfId="85" applyFont="1" applyFill="1" applyBorder="1" applyAlignment="1" applyProtection="1">
      <alignment vertical="top" wrapText="1"/>
      <protection/>
    </xf>
    <xf numFmtId="169" fontId="0" fillId="0" borderId="16" xfId="90" applyNumberFormat="1" applyFont="1" applyBorder="1" applyAlignment="1">
      <alignment horizontal="center" vertical="center"/>
    </xf>
    <xf numFmtId="40" fontId="0" fillId="0" borderId="16" xfId="90" applyNumberFormat="1" applyFont="1" applyBorder="1" applyAlignment="1" applyProtection="1">
      <alignment horizontal="right" vertical="center"/>
      <protection locked="0"/>
    </xf>
    <xf numFmtId="40" fontId="0" fillId="0" borderId="17" xfId="90" applyNumberFormat="1" applyFont="1" applyBorder="1" applyAlignment="1">
      <alignment horizontal="right" vertical="center"/>
    </xf>
    <xf numFmtId="0" fontId="14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/>
    </xf>
    <xf numFmtId="40" fontId="0" fillId="0" borderId="16" xfId="9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justify"/>
      <protection/>
    </xf>
    <xf numFmtId="0" fontId="0" fillId="0" borderId="16" xfId="0" applyFont="1" applyBorder="1" applyAlignment="1" applyProtection="1">
      <alignment horizontal="justify" vertical="top"/>
      <protection/>
    </xf>
    <xf numFmtId="0" fontId="0" fillId="0" borderId="15" xfId="85" applyFont="1" applyFill="1" applyBorder="1" applyProtection="1">
      <alignment/>
      <protection/>
    </xf>
    <xf numFmtId="0" fontId="0" fillId="0" borderId="16" xfId="85" applyFont="1" applyBorder="1" applyProtection="1">
      <alignment/>
      <protection/>
    </xf>
    <xf numFmtId="3" fontId="0" fillId="0" borderId="16" xfId="85" applyNumberFormat="1" applyFont="1" applyBorder="1" applyAlignment="1" applyProtection="1">
      <alignment horizontal="center" vertical="center"/>
      <protection/>
    </xf>
    <xf numFmtId="0" fontId="0" fillId="0" borderId="16" xfId="85" applyFont="1" applyFill="1" applyBorder="1" applyAlignment="1" applyProtection="1">
      <alignment horizontal="center" vertical="center"/>
      <protection/>
    </xf>
    <xf numFmtId="165" fontId="0" fillId="0" borderId="17" xfId="0" applyNumberFormat="1" applyFont="1" applyFill="1" applyBorder="1" applyAlignment="1">
      <alignment horizontal="right" vertical="center"/>
    </xf>
    <xf numFmtId="166" fontId="15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3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" fontId="15" fillId="0" borderId="16" xfId="0" applyNumberFormat="1" applyFont="1" applyBorder="1" applyAlignment="1">
      <alignment/>
    </xf>
    <xf numFmtId="43" fontId="10" fillId="0" borderId="17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 horizontal="center"/>
    </xf>
    <xf numFmtId="4" fontId="15" fillId="0" borderId="16" xfId="0" applyNumberFormat="1" applyFont="1" applyBorder="1" applyAlignment="1">
      <alignment/>
    </xf>
    <xf numFmtId="43" fontId="10" fillId="0" borderId="17" xfId="0" applyNumberFormat="1" applyFont="1" applyBorder="1" applyAlignment="1">
      <alignment/>
    </xf>
    <xf numFmtId="167" fontId="0" fillId="0" borderId="16" xfId="0" applyNumberFormat="1" applyBorder="1" applyAlignment="1">
      <alignment horizontal="left" vertical="top"/>
    </xf>
    <xf numFmtId="4" fontId="17" fillId="0" borderId="16" xfId="0" applyNumberFormat="1" applyFont="1" applyBorder="1" applyAlignment="1">
      <alignment vertical="top"/>
    </xf>
    <xf numFmtId="165" fontId="18" fillId="0" borderId="17" xfId="0" applyNumberFormat="1" applyFont="1" applyBorder="1" applyAlignment="1" applyProtection="1">
      <alignment horizontal="right" vertical="center"/>
      <protection/>
    </xf>
    <xf numFmtId="0" fontId="15" fillId="0" borderId="15" xfId="0" applyFont="1" applyBorder="1" applyAlignment="1">
      <alignment/>
    </xf>
    <xf numFmtId="1" fontId="16" fillId="0" borderId="16" xfId="0" applyNumberFormat="1" applyFont="1" applyBorder="1" applyAlignment="1">
      <alignment horizontal="left"/>
    </xf>
    <xf numFmtId="0" fontId="16" fillId="0" borderId="16" xfId="0" applyFont="1" applyBorder="1" applyAlignment="1" applyProtection="1">
      <alignment/>
      <protection/>
    </xf>
    <xf numFmtId="165" fontId="15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7" fontId="15" fillId="0" borderId="16" xfId="0" applyNumberFormat="1" applyFont="1" applyBorder="1" applyAlignment="1">
      <alignment horizontal="left"/>
    </xf>
    <xf numFmtId="165" fontId="17" fillId="0" borderId="16" xfId="0" applyNumberFormat="1" applyFont="1" applyBorder="1" applyAlignment="1" applyProtection="1">
      <alignment/>
      <protection/>
    </xf>
    <xf numFmtId="4" fontId="2" fillId="0" borderId="17" xfId="90" applyNumberFormat="1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168" fontId="0" fillId="0" borderId="17" xfId="90" applyNumberFormat="1" applyFont="1" applyBorder="1" applyAlignment="1">
      <alignment vertical="top"/>
    </xf>
    <xf numFmtId="1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 horizontal="justify" vertical="center" wrapText="1"/>
      <protection hidden="1"/>
    </xf>
    <xf numFmtId="49" fontId="0" fillId="0" borderId="16" xfId="0" applyNumberFormat="1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justify" vertical="center" wrapText="1"/>
      <protection hidden="1"/>
    </xf>
    <xf numFmtId="0" fontId="0" fillId="34" borderId="16" xfId="0" applyFill="1" applyBorder="1" applyAlignment="1">
      <alignment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NumberFormat="1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4" fontId="0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Font="1" applyBorder="1" applyAlignment="1" applyProtection="1">
      <alignment wrapText="1"/>
      <protection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1" fontId="0" fillId="0" borderId="22" xfId="0" applyNumberFormat="1" applyBorder="1" applyAlignment="1">
      <alignment horizontal="left" vertical="top"/>
    </xf>
    <xf numFmtId="0" fontId="2" fillId="0" borderId="22" xfId="0" applyFont="1" applyBorder="1" applyAlignment="1">
      <alignment vertical="top" wrapText="1"/>
    </xf>
    <xf numFmtId="3" fontId="0" fillId="0" borderId="22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" fontId="2" fillId="0" borderId="22" xfId="0" applyNumberFormat="1" applyFont="1" applyBorder="1" applyAlignment="1">
      <alignment vertical="top"/>
    </xf>
    <xf numFmtId="40" fontId="2" fillId="0" borderId="23" xfId="90" applyFont="1" applyBorder="1" applyAlignment="1">
      <alignment horizontal="right" vertical="top"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/>
    </xf>
    <xf numFmtId="0" fontId="2" fillId="0" borderId="25" xfId="0" applyFont="1" applyBorder="1" applyAlignment="1" applyProtection="1">
      <alignment wrapText="1"/>
      <protection/>
    </xf>
    <xf numFmtId="3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35" borderId="15" xfId="0" applyFont="1" applyFill="1" applyBorder="1" applyAlignment="1">
      <alignment vertical="top"/>
    </xf>
    <xf numFmtId="1" fontId="2" fillId="35" borderId="16" xfId="0" applyNumberFormat="1" applyFont="1" applyFill="1" applyBorder="1" applyAlignment="1">
      <alignment horizontal="left" vertical="top"/>
    </xf>
    <xf numFmtId="1" fontId="2" fillId="35" borderId="16" xfId="0" applyNumberFormat="1" applyFont="1" applyFill="1" applyBorder="1" applyAlignment="1">
      <alignment horizontal="left" vertical="top"/>
    </xf>
    <xf numFmtId="3" fontId="0" fillId="35" borderId="16" xfId="0" applyNumberFormat="1" applyFont="1" applyFill="1" applyBorder="1" applyAlignment="1">
      <alignment horizontal="center" vertical="top"/>
    </xf>
    <xf numFmtId="0" fontId="0" fillId="35" borderId="16" xfId="0" applyFont="1" applyFill="1" applyBorder="1" applyAlignment="1">
      <alignment horizontal="center" vertical="top"/>
    </xf>
    <xf numFmtId="4" fontId="0" fillId="35" borderId="16" xfId="0" applyNumberFormat="1" applyFont="1" applyFill="1" applyBorder="1" applyAlignment="1">
      <alignment vertical="top"/>
    </xf>
    <xf numFmtId="40" fontId="2" fillId="35" borderId="17" xfId="90" applyFont="1" applyFill="1" applyBorder="1" applyAlignment="1">
      <alignment vertical="top"/>
    </xf>
    <xf numFmtId="0" fontId="0" fillId="35" borderId="0" xfId="0" applyFill="1" applyAlignment="1">
      <alignment/>
    </xf>
    <xf numFmtId="1" fontId="0" fillId="35" borderId="16" xfId="0" applyNumberFormat="1" applyFont="1" applyFill="1" applyBorder="1" applyAlignment="1">
      <alignment horizontal="left" vertical="top"/>
    </xf>
    <xf numFmtId="40" fontId="0" fillId="35" borderId="17" xfId="90" applyFont="1" applyFill="1" applyBorder="1" applyAlignment="1">
      <alignment vertical="top"/>
    </xf>
    <xf numFmtId="0" fontId="0" fillId="35" borderId="15" xfId="0" applyFill="1" applyBorder="1" applyAlignment="1">
      <alignment vertical="top"/>
    </xf>
    <xf numFmtId="1" fontId="0" fillId="35" borderId="16" xfId="0" applyNumberFormat="1" applyFill="1" applyBorder="1" applyAlignment="1">
      <alignment horizontal="left" vertical="top"/>
    </xf>
    <xf numFmtId="3" fontId="0" fillId="35" borderId="16" xfId="0" applyNumberFormat="1" applyFill="1" applyBorder="1" applyAlignment="1">
      <alignment horizontal="center" vertical="top"/>
    </xf>
    <xf numFmtId="0" fontId="0" fillId="35" borderId="16" xfId="0" applyFill="1" applyBorder="1" applyAlignment="1">
      <alignment horizontal="center" vertical="top"/>
    </xf>
    <xf numFmtId="165" fontId="17" fillId="35" borderId="16" xfId="0" applyNumberFormat="1" applyFont="1" applyFill="1" applyBorder="1" applyAlignment="1" applyProtection="1">
      <alignment/>
      <protection/>
    </xf>
    <xf numFmtId="4" fontId="2" fillId="35" borderId="17" xfId="90" applyNumberFormat="1" applyFont="1" applyFill="1" applyBorder="1" applyAlignment="1">
      <alignment vertical="top"/>
    </xf>
    <xf numFmtId="0" fontId="0" fillId="0" borderId="16" xfId="0" applyFont="1" applyBorder="1" applyAlignment="1">
      <alignment vertical="top" wrapText="1"/>
    </xf>
    <xf numFmtId="1" fontId="2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 applyProtection="1">
      <alignment horizontal="justify" vertical="top" wrapText="1"/>
      <protection/>
    </xf>
    <xf numFmtId="1" fontId="0" fillId="0" borderId="16" xfId="0" applyNumberFormat="1" applyFont="1" applyBorder="1" applyAlignment="1">
      <alignment horizontal="left" vertical="top" wrapText="1"/>
    </xf>
    <xf numFmtId="0" fontId="0" fillId="0" borderId="15" xfId="85" applyFont="1" applyFill="1" applyBorder="1" applyProtection="1">
      <alignment/>
      <protection/>
    </xf>
    <xf numFmtId="1" fontId="0" fillId="0" borderId="27" xfId="0" applyNumberFormat="1" applyFont="1" applyBorder="1" applyAlignment="1">
      <alignment horizontal="left" vertical="top"/>
    </xf>
    <xf numFmtId="169" fontId="0" fillId="0" borderId="16" xfId="90" applyNumberFormat="1" applyFont="1" applyBorder="1" applyAlignment="1">
      <alignment horizontal="center" vertical="center"/>
    </xf>
    <xf numFmtId="40" fontId="0" fillId="0" borderId="16" xfId="90" applyNumberFormat="1" applyFont="1" applyBorder="1" applyAlignment="1" applyProtection="1">
      <alignment horizontal="right" vertical="center"/>
      <protection locked="0"/>
    </xf>
    <xf numFmtId="0" fontId="0" fillId="34" borderId="16" xfId="85" applyFont="1" applyFill="1" applyBorder="1" applyAlignment="1" applyProtection="1">
      <alignment wrapText="1"/>
      <protection/>
    </xf>
    <xf numFmtId="167" fontId="0" fillId="0" borderId="16" xfId="0" applyNumberFormat="1" applyFont="1" applyBorder="1" applyAlignment="1">
      <alignment horizontal="left" vertical="top"/>
    </xf>
    <xf numFmtId="1" fontId="2" fillId="34" borderId="16" xfId="0" applyNumberFormat="1" applyFont="1" applyFill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0" fontId="0" fillId="0" borderId="17" xfId="90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0" fontId="0" fillId="0" borderId="16" xfId="85" applyFont="1" applyBorder="1" applyProtection="1">
      <alignment/>
      <protection/>
    </xf>
    <xf numFmtId="0" fontId="0" fillId="0" borderId="16" xfId="85" applyFont="1" applyFill="1" applyBorder="1" applyAlignment="1" applyProtection="1">
      <alignment horizontal="center" vertical="center"/>
      <protection/>
    </xf>
    <xf numFmtId="0" fontId="0" fillId="0" borderId="28" xfId="85" applyFont="1" applyBorder="1" applyProtection="1">
      <alignment/>
      <protection/>
    </xf>
    <xf numFmtId="3" fontId="0" fillId="0" borderId="0" xfId="85" applyNumberFormat="1" applyFont="1" applyBorder="1" applyAlignment="1" applyProtection="1">
      <alignment horizontal="center" vertical="center"/>
      <protection/>
    </xf>
    <xf numFmtId="0" fontId="0" fillId="0" borderId="0" xfId="85" applyFont="1" applyFill="1" applyBorder="1" applyAlignment="1" applyProtection="1">
      <alignment horizontal="center" vertical="center"/>
      <protection/>
    </xf>
    <xf numFmtId="2" fontId="0" fillId="0" borderId="0" xfId="85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1" fontId="0" fillId="0" borderId="17" xfId="0" applyNumberFormat="1" applyFont="1" applyBorder="1" applyAlignment="1">
      <alignment horizontal="left" vertical="top"/>
    </xf>
    <xf numFmtId="1" fontId="0" fillId="35" borderId="16" xfId="0" applyNumberFormat="1" applyFont="1" applyFill="1" applyBorder="1" applyAlignment="1">
      <alignment horizontal="left" vertical="top" wrapText="1"/>
    </xf>
    <xf numFmtId="40" fontId="0" fillId="0" borderId="16" xfId="90" applyFont="1" applyBorder="1" applyAlignment="1" applyProtection="1">
      <alignment horizontal="right" vertical="top"/>
      <protection locked="0"/>
    </xf>
    <xf numFmtId="40" fontId="0" fillId="0" borderId="16" xfId="90" applyFont="1" applyFill="1" applyBorder="1" applyAlignment="1" applyProtection="1">
      <alignment horizontal="right" vertical="top"/>
      <protection locked="0"/>
    </xf>
    <xf numFmtId="40" fontId="0" fillId="0" borderId="16" xfId="90" applyFont="1" applyBorder="1" applyAlignment="1" applyProtection="1">
      <alignment horizontal="right" vertical="top"/>
      <protection locked="0"/>
    </xf>
    <xf numFmtId="4" fontId="0" fillId="0" borderId="16" xfId="0" applyNumberFormat="1" applyBorder="1" applyAlignment="1" applyProtection="1">
      <alignment vertical="top"/>
      <protection locked="0"/>
    </xf>
    <xf numFmtId="40" fontId="0" fillId="33" borderId="16" xfId="90" applyFont="1" applyFill="1" applyBorder="1" applyAlignment="1" applyProtection="1">
      <alignment horizontal="right" vertical="top"/>
      <protection locked="0"/>
    </xf>
    <xf numFmtId="4" fontId="0" fillId="0" borderId="16" xfId="84" applyNumberFormat="1" applyFont="1" applyBorder="1" applyAlignment="1" applyProtection="1">
      <alignment horizontal="right" vertical="center"/>
      <protection locked="0"/>
    </xf>
    <xf numFmtId="40" fontId="0" fillId="0" borderId="16" xfId="90" applyFont="1" applyBorder="1" applyAlignment="1" applyProtection="1">
      <alignment horizontal="right" vertical="center"/>
      <protection locked="0"/>
    </xf>
    <xf numFmtId="4" fontId="10" fillId="0" borderId="16" xfId="84" applyNumberFormat="1" applyFont="1" applyBorder="1" applyAlignment="1" applyProtection="1">
      <alignment horizontal="right" vertical="center"/>
      <protection locked="0"/>
    </xf>
    <xf numFmtId="40" fontId="10" fillId="0" borderId="16" xfId="90" applyFont="1" applyBorder="1" applyAlignment="1" applyProtection="1">
      <alignment horizontal="right" vertical="center"/>
      <protection locked="0"/>
    </xf>
    <xf numFmtId="4" fontId="0" fillId="33" borderId="16" xfId="0" applyNumberFormat="1" applyFill="1" applyBorder="1" applyAlignment="1" applyProtection="1">
      <alignment vertical="top"/>
      <protection locked="0"/>
    </xf>
    <xf numFmtId="2" fontId="0" fillId="0" borderId="16" xfId="84" applyNumberFormat="1" applyFont="1" applyBorder="1" applyAlignment="1" applyProtection="1">
      <alignment horizontal="right"/>
      <protection locked="0"/>
    </xf>
    <xf numFmtId="4" fontId="0" fillId="0" borderId="16" xfId="84" applyNumberFormat="1" applyFont="1" applyBorder="1" applyAlignment="1" applyProtection="1">
      <alignment horizontal="right" vertical="top"/>
      <protection locked="0"/>
    </xf>
    <xf numFmtId="4" fontId="0" fillId="34" borderId="16" xfId="0" applyNumberFormat="1" applyFill="1" applyBorder="1" applyAlignment="1" applyProtection="1">
      <alignment vertical="top"/>
      <protection locked="0"/>
    </xf>
    <xf numFmtId="40" fontId="0" fillId="34" borderId="16" xfId="90" applyFont="1" applyFill="1" applyBorder="1" applyAlignment="1" applyProtection="1">
      <alignment horizontal="right" vertical="top"/>
      <protection locked="0"/>
    </xf>
    <xf numFmtId="165" fontId="0" fillId="34" borderId="16" xfId="0" applyNumberFormat="1" applyFont="1" applyFill="1" applyBorder="1" applyAlignment="1" applyProtection="1">
      <alignment horizontal="right" vertical="center"/>
      <protection locked="0"/>
    </xf>
    <xf numFmtId="4" fontId="0" fillId="34" borderId="16" xfId="0" applyNumberFormat="1" applyFill="1" applyBorder="1" applyAlignment="1" applyProtection="1">
      <alignment/>
      <protection locked="0"/>
    </xf>
    <xf numFmtId="4" fontId="0" fillId="34" borderId="16" xfId="0" applyNumberFormat="1" applyFill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vertical="top"/>
      <protection locked="0"/>
    </xf>
    <xf numFmtId="40" fontId="0" fillId="0" borderId="16" xfId="90" applyFont="1" applyBorder="1" applyAlignment="1" applyProtection="1">
      <alignment vertical="top"/>
      <protection locked="0"/>
    </xf>
    <xf numFmtId="4" fontId="0" fillId="0" borderId="16" xfId="0" applyNumberFormat="1" applyFont="1" applyBorder="1" applyAlignment="1" applyProtection="1">
      <alignment horizontal="right" vertical="top"/>
      <protection locked="0"/>
    </xf>
    <xf numFmtId="2" fontId="0" fillId="34" borderId="16" xfId="85" applyNumberFormat="1" applyFont="1" applyFill="1" applyBorder="1" applyAlignment="1" applyProtection="1">
      <alignment horizontal="right" vertical="center"/>
      <protection locked="0"/>
    </xf>
    <xf numFmtId="4" fontId="0" fillId="34" borderId="16" xfId="0" applyNumberForma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 applyProtection="1">
      <alignment horizontal="right" vertical="top"/>
      <protection locked="0"/>
    </xf>
    <xf numFmtId="4" fontId="0" fillId="33" borderId="16" xfId="0" applyNumberFormat="1" applyFont="1" applyFill="1" applyBorder="1" applyAlignment="1" applyProtection="1">
      <alignment vertical="top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85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Border="1" applyAlignment="1" applyProtection="1">
      <alignment horizontal="right" vertical="top"/>
      <protection locked="0"/>
    </xf>
    <xf numFmtId="4" fontId="0" fillId="35" borderId="16" xfId="0" applyNumberFormat="1" applyFont="1" applyFill="1" applyBorder="1" applyAlignment="1" applyProtection="1">
      <alignment vertical="top"/>
      <protection locked="0"/>
    </xf>
    <xf numFmtId="4" fontId="2" fillId="0" borderId="16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1" fontId="2" fillId="0" borderId="16" xfId="0" applyNumberFormat="1" applyFont="1" applyBorder="1" applyAlignment="1">
      <alignment horizontal="left" vertical="top"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1" xfId="52"/>
    <cellStyle name="Normal 11 2" xfId="53"/>
    <cellStyle name="Normal 12" xfId="54"/>
    <cellStyle name="Normal 12 2" xfId="55"/>
    <cellStyle name="Normal 13" xfId="56"/>
    <cellStyle name="Normal 14" xfId="57"/>
    <cellStyle name="Normal 15" xfId="58"/>
    <cellStyle name="Normal 16" xfId="59"/>
    <cellStyle name="Normal 17" xfId="60"/>
    <cellStyle name="Normal 2" xfId="61"/>
    <cellStyle name="Normal 2 2" xfId="62"/>
    <cellStyle name="Normal 3" xfId="63"/>
    <cellStyle name="Normal 3 2" xfId="64"/>
    <cellStyle name="Normal 3 3" xfId="65"/>
    <cellStyle name="Normal 3 4" xfId="66"/>
    <cellStyle name="Normal 4" xfId="67"/>
    <cellStyle name="Normal 4 2" xfId="68"/>
    <cellStyle name="Normal 4 3" xfId="69"/>
    <cellStyle name="Normal 5" xfId="70"/>
    <cellStyle name="Normal 5 2" xfId="71"/>
    <cellStyle name="Normal 5 3" xfId="72"/>
    <cellStyle name="Normal 5 4" xfId="73"/>
    <cellStyle name="Normal 5 5" xfId="74"/>
    <cellStyle name="Normal 5 6" xfId="75"/>
    <cellStyle name="Normal 6" xfId="76"/>
    <cellStyle name="Normal 6 2" xfId="77"/>
    <cellStyle name="Normal 7" xfId="78"/>
    <cellStyle name="Normal 7 2" xfId="79"/>
    <cellStyle name="Normal 8" xfId="80"/>
    <cellStyle name="Normal 8 2" xfId="81"/>
    <cellStyle name="Normal 9" xfId="82"/>
    <cellStyle name="Normal 9 2" xfId="83"/>
    <cellStyle name="Normal_Plan1" xfId="84"/>
    <cellStyle name="Normal_Planilha Banrisul - Santa Maria" xfId="85"/>
    <cellStyle name="Nota" xfId="86"/>
    <cellStyle name="planilhas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ítulo" xfId="94"/>
    <cellStyle name="Título 1" xfId="95"/>
    <cellStyle name="Título 2" xfId="96"/>
    <cellStyle name="Título 3" xfId="97"/>
    <cellStyle name="Título 4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2686050</xdr:colOff>
      <xdr:row>4</xdr:row>
      <xdr:rowOff>38100</xdr:rowOff>
    </xdr:from>
    <xdr:ext cx="95250" cy="200025"/>
    <xdr:sp>
      <xdr:nvSpPr>
        <xdr:cNvPr id="1" name="CaixaDeTexto 1"/>
        <xdr:cNvSpPr txBox="1">
          <a:spLocks noChangeArrowheads="1"/>
        </xdr:cNvSpPr>
      </xdr:nvSpPr>
      <xdr:spPr>
        <a:xfrm>
          <a:off x="3543300" y="1000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="76" zoomScaleNormal="76" zoomScalePageLayoutView="80" workbookViewId="0" topLeftCell="A1">
      <selection activeCell="H20" sqref="H20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57.28125" style="0" customWidth="1"/>
    <col min="4" max="4" width="10.28125" style="9" customWidth="1"/>
    <col min="5" max="5" width="7.00390625" style="0" customWidth="1"/>
    <col min="6" max="6" width="17.28125" style="8" customWidth="1"/>
    <col min="7" max="7" width="16.421875" style="8" customWidth="1"/>
    <col min="8" max="8" width="18.421875" style="0" customWidth="1"/>
    <col min="9" max="9" width="11.28125" style="0" customWidth="1"/>
    <col min="10" max="248" width="11.421875" style="0" customWidth="1"/>
    <col min="249" max="249" width="56.28125" style="0" customWidth="1"/>
  </cols>
  <sheetData>
    <row r="1" spans="1:8" s="6" customFormat="1" ht="19.5" customHeight="1">
      <c r="A1" s="1"/>
      <c r="B1" s="1"/>
      <c r="C1" s="2" t="s">
        <v>9</v>
      </c>
      <c r="D1" s="3"/>
      <c r="E1" s="4"/>
      <c r="F1" s="5"/>
      <c r="G1" s="283" t="s">
        <v>10</v>
      </c>
      <c r="H1" s="283"/>
    </row>
    <row r="2" spans="1:8" s="6" customFormat="1" ht="12.75" customHeight="1">
      <c r="A2" s="1"/>
      <c r="B2" s="1"/>
      <c r="C2" s="2"/>
      <c r="D2" s="3"/>
      <c r="E2" s="4"/>
      <c r="F2" s="5"/>
      <c r="G2" s="283"/>
      <c r="H2" s="283"/>
    </row>
    <row r="3" spans="1:9" ht="30.75" customHeight="1">
      <c r="A3" s="287" t="s">
        <v>186</v>
      </c>
      <c r="B3" s="291"/>
      <c r="C3" s="291"/>
      <c r="D3" s="291"/>
      <c r="E3" s="291"/>
      <c r="F3" s="291"/>
      <c r="G3" s="291"/>
      <c r="H3" s="291"/>
      <c r="I3" s="21"/>
    </row>
    <row r="4" spans="1:2" ht="12.75">
      <c r="A4" s="7" t="s">
        <v>227</v>
      </c>
      <c r="B4" s="7"/>
    </row>
    <row r="5" spans="1:2" ht="12.75">
      <c r="A5" s="7" t="s">
        <v>206</v>
      </c>
      <c r="B5" s="7"/>
    </row>
    <row r="6" spans="1:2" ht="12.75">
      <c r="A6" s="7" t="s">
        <v>232</v>
      </c>
      <c r="B6" s="7"/>
    </row>
    <row r="7" spans="1:8" ht="24" customHeight="1">
      <c r="A7" s="287" t="s">
        <v>231</v>
      </c>
      <c r="B7" s="288"/>
      <c r="C7" s="288"/>
      <c r="D7" s="288"/>
      <c r="E7" s="288"/>
      <c r="F7" s="288"/>
      <c r="G7" s="288"/>
      <c r="H7" s="288"/>
    </row>
    <row r="8" spans="1:8" ht="21.75" customHeight="1">
      <c r="A8" s="287" t="s">
        <v>205</v>
      </c>
      <c r="B8" s="288"/>
      <c r="C8" s="288"/>
      <c r="D8" s="288"/>
      <c r="E8" s="288"/>
      <c r="F8" s="288"/>
      <c r="G8" s="288"/>
      <c r="H8" s="288"/>
    </row>
    <row r="9" spans="1:8" s="10" customFormat="1" ht="12.75">
      <c r="A9" s="284" t="s">
        <v>11</v>
      </c>
      <c r="B9" s="284" t="s">
        <v>12</v>
      </c>
      <c r="C9" s="284"/>
      <c r="D9" s="285" t="s">
        <v>13</v>
      </c>
      <c r="E9" s="284" t="s">
        <v>14</v>
      </c>
      <c r="F9" s="286" t="s">
        <v>15</v>
      </c>
      <c r="G9" s="286"/>
      <c r="H9" s="284" t="s">
        <v>16</v>
      </c>
    </row>
    <row r="10" spans="1:8" s="10" customFormat="1" ht="12.75">
      <c r="A10" s="284"/>
      <c r="B10" s="284"/>
      <c r="C10" s="284"/>
      <c r="D10" s="285"/>
      <c r="E10" s="284"/>
      <c r="F10" s="22" t="s">
        <v>17</v>
      </c>
      <c r="G10" s="22" t="s">
        <v>18</v>
      </c>
      <c r="H10" s="284"/>
    </row>
    <row r="11" spans="1:8" s="10" customFormat="1" ht="28.5" customHeight="1">
      <c r="A11" s="30" t="s">
        <v>55</v>
      </c>
      <c r="B11" s="294" t="s">
        <v>228</v>
      </c>
      <c r="C11" s="295"/>
      <c r="D11" s="31"/>
      <c r="E11" s="32"/>
      <c r="F11" s="33"/>
      <c r="G11" s="33"/>
      <c r="H11" s="34"/>
    </row>
    <row r="12" spans="1:8" ht="12.75">
      <c r="A12" s="289">
        <v>1</v>
      </c>
      <c r="B12" s="290"/>
      <c r="C12" s="296" t="s">
        <v>108</v>
      </c>
      <c r="D12" s="297"/>
      <c r="E12" s="297"/>
      <c r="F12" s="297"/>
      <c r="G12" s="297"/>
      <c r="H12" s="298"/>
    </row>
    <row r="13" spans="1:8" ht="12.75">
      <c r="A13" s="37"/>
      <c r="B13" s="38" t="s">
        <v>29</v>
      </c>
      <c r="C13" s="38" t="s">
        <v>0</v>
      </c>
      <c r="D13" s="39"/>
      <c r="E13" s="40"/>
      <c r="F13" s="41"/>
      <c r="G13" s="41"/>
      <c r="H13" s="42"/>
    </row>
    <row r="14" spans="1:8" s="11" customFormat="1" ht="12.75">
      <c r="A14" s="43"/>
      <c r="B14" s="38" t="s">
        <v>23</v>
      </c>
      <c r="C14" s="38" t="s">
        <v>50</v>
      </c>
      <c r="D14" s="44"/>
      <c r="E14" s="45" t="s">
        <v>19</v>
      </c>
      <c r="F14" s="46"/>
      <c r="G14" s="46"/>
      <c r="H14" s="42"/>
    </row>
    <row r="15" spans="1:8" ht="25.5">
      <c r="A15" s="37"/>
      <c r="B15" s="47" t="s">
        <v>1</v>
      </c>
      <c r="C15" s="48" t="s">
        <v>53</v>
      </c>
      <c r="D15" s="44">
        <v>23</v>
      </c>
      <c r="E15" s="45" t="s">
        <v>21</v>
      </c>
      <c r="F15" s="254"/>
      <c r="G15" s="254"/>
      <c r="H15" s="49">
        <f>SUM(F15,G15)*D15</f>
        <v>0</v>
      </c>
    </row>
    <row r="16" spans="1:8" ht="25.5">
      <c r="A16" s="37"/>
      <c r="B16" s="47" t="s">
        <v>2</v>
      </c>
      <c r="C16" s="48" t="s">
        <v>56</v>
      </c>
      <c r="D16" s="44">
        <v>5</v>
      </c>
      <c r="E16" s="45" t="s">
        <v>21</v>
      </c>
      <c r="F16" s="254"/>
      <c r="G16" s="254"/>
      <c r="H16" s="49">
        <f>SUM(F16,G16)*D16</f>
        <v>0</v>
      </c>
    </row>
    <row r="17" spans="1:8" s="17" customFormat="1" ht="12.75">
      <c r="A17" s="50"/>
      <c r="B17" s="51" t="s">
        <v>3</v>
      </c>
      <c r="C17" s="48" t="s">
        <v>26</v>
      </c>
      <c r="D17" s="53">
        <v>400</v>
      </c>
      <c r="E17" s="54" t="s">
        <v>20</v>
      </c>
      <c r="F17" s="255"/>
      <c r="G17" s="255"/>
      <c r="H17" s="55">
        <f>SUM(F17,G17)*D17</f>
        <v>0</v>
      </c>
    </row>
    <row r="18" spans="1:8" s="17" customFormat="1" ht="12.75">
      <c r="A18" s="50"/>
      <c r="B18" s="51" t="s">
        <v>4</v>
      </c>
      <c r="C18" s="48" t="s">
        <v>70</v>
      </c>
      <c r="D18" s="53">
        <v>200</v>
      </c>
      <c r="E18" s="54" t="s">
        <v>20</v>
      </c>
      <c r="F18" s="255"/>
      <c r="G18" s="255"/>
      <c r="H18" s="55">
        <f>SUM(F18,G18)*D18</f>
        <v>0</v>
      </c>
    </row>
    <row r="19" spans="1:8" s="12" customFormat="1" ht="12.75">
      <c r="A19" s="56"/>
      <c r="B19" s="47" t="s">
        <v>5</v>
      </c>
      <c r="C19" s="48" t="s">
        <v>45</v>
      </c>
      <c r="D19" s="57">
        <v>200</v>
      </c>
      <c r="E19" s="58" t="s">
        <v>20</v>
      </c>
      <c r="F19" s="256"/>
      <c r="G19" s="256"/>
      <c r="H19" s="59">
        <f>SUM(F19,G19)*D19</f>
        <v>0</v>
      </c>
    </row>
    <row r="20" spans="1:8" ht="12.75">
      <c r="A20" s="37"/>
      <c r="B20" s="47" t="s">
        <v>6</v>
      </c>
      <c r="C20" s="48" t="s">
        <v>93</v>
      </c>
      <c r="D20" s="39"/>
      <c r="E20" s="40"/>
      <c r="F20" s="41"/>
      <c r="G20" s="41"/>
      <c r="H20" s="61"/>
    </row>
    <row r="21" spans="1:8" ht="12.75">
      <c r="A21" s="37"/>
      <c r="B21" s="62" t="s">
        <v>175</v>
      </c>
      <c r="C21" s="48" t="s">
        <v>94</v>
      </c>
      <c r="D21" s="39">
        <v>2</v>
      </c>
      <c r="E21" s="40" t="s">
        <v>21</v>
      </c>
      <c r="F21" s="257"/>
      <c r="G21" s="257"/>
      <c r="H21" s="61">
        <f>(F21+G21)*D21</f>
        <v>0</v>
      </c>
    </row>
    <row r="22" spans="1:8" s="12" customFormat="1" ht="12.75">
      <c r="A22" s="56"/>
      <c r="B22" s="47" t="s">
        <v>41</v>
      </c>
      <c r="C22" s="48" t="s">
        <v>40</v>
      </c>
      <c r="D22" s="57">
        <v>2</v>
      </c>
      <c r="E22" s="58" t="s">
        <v>21</v>
      </c>
      <c r="F22" s="256"/>
      <c r="G22" s="256"/>
      <c r="H22" s="59">
        <f>SUM(F22,G22)*D22</f>
        <v>0</v>
      </c>
    </row>
    <row r="23" spans="1:8" s="17" customFormat="1" ht="12.75">
      <c r="A23" s="50"/>
      <c r="B23" s="51" t="s">
        <v>51</v>
      </c>
      <c r="C23" s="48" t="s">
        <v>87</v>
      </c>
      <c r="D23" s="53">
        <v>1</v>
      </c>
      <c r="E23" s="54" t="s">
        <v>21</v>
      </c>
      <c r="F23" s="255"/>
      <c r="G23" s="255"/>
      <c r="H23" s="55">
        <f>SUM(F23,G23)*D23</f>
        <v>0</v>
      </c>
    </row>
    <row r="24" spans="1:8" s="17" customFormat="1" ht="12.75">
      <c r="A24" s="50"/>
      <c r="B24" s="51" t="s">
        <v>52</v>
      </c>
      <c r="C24" s="48" t="s">
        <v>85</v>
      </c>
      <c r="D24" s="53">
        <v>2</v>
      </c>
      <c r="E24" s="54" t="s">
        <v>21</v>
      </c>
      <c r="F24" s="255"/>
      <c r="G24" s="255"/>
      <c r="H24" s="55">
        <f>SUM(F24,G24)*D24</f>
        <v>0</v>
      </c>
    </row>
    <row r="25" spans="1:8" s="12" customFormat="1" ht="12.75">
      <c r="A25" s="56"/>
      <c r="B25" s="63"/>
      <c r="C25" s="64" t="s">
        <v>28</v>
      </c>
      <c r="D25" s="57"/>
      <c r="E25" s="58"/>
      <c r="F25" s="65">
        <f>SUMPRODUCT(D15:D24,F15:F24)</f>
        <v>0</v>
      </c>
      <c r="G25" s="65">
        <f>SUMPRODUCT(D15:D24,G15:G24)</f>
        <v>0</v>
      </c>
      <c r="H25" s="66">
        <f>SUM(H15:H24)</f>
        <v>0</v>
      </c>
    </row>
    <row r="26" spans="1:8" ht="12.75">
      <c r="A26" s="37"/>
      <c r="B26" s="38" t="s">
        <v>30</v>
      </c>
      <c r="C26" s="225" t="s">
        <v>187</v>
      </c>
      <c r="D26" s="39"/>
      <c r="E26" s="40"/>
      <c r="F26" s="41"/>
      <c r="G26" s="41"/>
      <c r="H26" s="49"/>
    </row>
    <row r="27" spans="1:8" ht="38.25" customHeight="1">
      <c r="A27" s="37"/>
      <c r="B27" s="47" t="s">
        <v>35</v>
      </c>
      <c r="C27" s="67" t="s">
        <v>88</v>
      </c>
      <c r="D27" s="39">
        <v>3</v>
      </c>
      <c r="E27" s="45" t="s">
        <v>21</v>
      </c>
      <c r="F27" s="254"/>
      <c r="G27" s="254"/>
      <c r="H27" s="49">
        <f aca="true" t="shared" si="0" ref="H27:H32">(G27+F27)*D27</f>
        <v>0</v>
      </c>
    </row>
    <row r="28" spans="1:8" ht="38.25">
      <c r="A28" s="37"/>
      <c r="B28" s="47" t="s">
        <v>36</v>
      </c>
      <c r="C28" s="67" t="s">
        <v>217</v>
      </c>
      <c r="D28" s="39">
        <v>1</v>
      </c>
      <c r="E28" s="45" t="s">
        <v>21</v>
      </c>
      <c r="F28" s="254"/>
      <c r="G28" s="254"/>
      <c r="H28" s="49">
        <f t="shared" si="0"/>
        <v>0</v>
      </c>
    </row>
    <row r="29" spans="1:8" ht="25.5">
      <c r="A29" s="37"/>
      <c r="B29" s="47" t="s">
        <v>37</v>
      </c>
      <c r="C29" s="67" t="s">
        <v>44</v>
      </c>
      <c r="D29" s="39">
        <v>18</v>
      </c>
      <c r="E29" s="45" t="s">
        <v>21</v>
      </c>
      <c r="F29" s="254"/>
      <c r="G29" s="254"/>
      <c r="H29" s="49">
        <f t="shared" si="0"/>
        <v>0</v>
      </c>
    </row>
    <row r="30" spans="1:8" s="15" customFormat="1" ht="25.5">
      <c r="A30" s="69"/>
      <c r="B30" s="70" t="s">
        <v>38</v>
      </c>
      <c r="C30" s="67" t="s">
        <v>46</v>
      </c>
      <c r="D30" s="71">
        <v>155</v>
      </c>
      <c r="E30" s="72" t="s">
        <v>20</v>
      </c>
      <c r="F30" s="258"/>
      <c r="G30" s="258"/>
      <c r="H30" s="73">
        <f t="shared" si="0"/>
        <v>0</v>
      </c>
    </row>
    <row r="31" spans="1:8" ht="12.75">
      <c r="A31" s="37"/>
      <c r="B31" s="47" t="s">
        <v>54</v>
      </c>
      <c r="C31" s="67" t="s">
        <v>47</v>
      </c>
      <c r="D31" s="39">
        <v>155</v>
      </c>
      <c r="E31" s="45" t="s">
        <v>20</v>
      </c>
      <c r="F31" s="254"/>
      <c r="G31" s="254"/>
      <c r="H31" s="49">
        <f t="shared" si="0"/>
        <v>0</v>
      </c>
    </row>
    <row r="32" spans="1:8" ht="12.75">
      <c r="A32" s="37"/>
      <c r="B32" s="47" t="s">
        <v>39</v>
      </c>
      <c r="C32" s="67" t="s">
        <v>48</v>
      </c>
      <c r="D32" s="39">
        <v>40</v>
      </c>
      <c r="E32" s="45" t="s">
        <v>21</v>
      </c>
      <c r="F32" s="254"/>
      <c r="G32" s="254"/>
      <c r="H32" s="49">
        <f t="shared" si="0"/>
        <v>0</v>
      </c>
    </row>
    <row r="33" spans="1:8" ht="12.75">
      <c r="A33" s="37"/>
      <c r="B33" s="75"/>
      <c r="C33" s="36" t="s">
        <v>27</v>
      </c>
      <c r="D33" s="39"/>
      <c r="E33" s="40"/>
      <c r="F33" s="65">
        <f>SUMPRODUCT(D27:D32,F27:F32)</f>
        <v>0</v>
      </c>
      <c r="G33" s="65">
        <f>SUMPRODUCT(D27:D32,G27:G32)</f>
        <v>0</v>
      </c>
      <c r="H33" s="76">
        <f>SUM(H27:H32)</f>
        <v>0</v>
      </c>
    </row>
    <row r="34" spans="1:8" ht="25.5">
      <c r="A34" s="37"/>
      <c r="B34" s="38" t="s">
        <v>60</v>
      </c>
      <c r="C34" s="77" t="s">
        <v>61</v>
      </c>
      <c r="D34" s="39"/>
      <c r="E34" s="40"/>
      <c r="F34" s="65"/>
      <c r="G34" s="65"/>
      <c r="H34" s="76"/>
    </row>
    <row r="35" spans="1:8" s="16" customFormat="1" ht="25.5">
      <c r="A35" s="78"/>
      <c r="B35" s="79" t="s">
        <v>82</v>
      </c>
      <c r="C35" s="67" t="s">
        <v>84</v>
      </c>
      <c r="D35" s="80">
        <v>1</v>
      </c>
      <c r="E35" s="81" t="s">
        <v>21</v>
      </c>
      <c r="F35" s="259"/>
      <c r="G35" s="260"/>
      <c r="H35" s="82">
        <f>(F35+G35)*D35</f>
        <v>0</v>
      </c>
    </row>
    <row r="36" spans="1:8" s="18" customFormat="1" ht="12.75">
      <c r="A36" s="83"/>
      <c r="B36" s="79" t="s">
        <v>75</v>
      </c>
      <c r="C36" s="67" t="s">
        <v>62</v>
      </c>
      <c r="D36" s="84">
        <v>1</v>
      </c>
      <c r="E36" s="85" t="s">
        <v>21</v>
      </c>
      <c r="F36" s="261"/>
      <c r="G36" s="262"/>
      <c r="H36" s="86">
        <f aca="true" t="shared" si="1" ref="H36:H44">(G36+F36)*D36</f>
        <v>0</v>
      </c>
    </row>
    <row r="37" spans="1:8" s="18" customFormat="1" ht="12.75">
      <c r="A37" s="83"/>
      <c r="B37" s="79" t="s">
        <v>83</v>
      </c>
      <c r="C37" s="67" t="s">
        <v>63</v>
      </c>
      <c r="D37" s="84">
        <v>108</v>
      </c>
      <c r="E37" s="85" t="s">
        <v>21</v>
      </c>
      <c r="F37" s="261"/>
      <c r="G37" s="262"/>
      <c r="H37" s="86">
        <f t="shared" si="1"/>
        <v>0</v>
      </c>
    </row>
    <row r="38" spans="1:8" s="18" customFormat="1" ht="12.75">
      <c r="A38" s="83"/>
      <c r="B38" s="79" t="s">
        <v>78</v>
      </c>
      <c r="C38" s="67" t="s">
        <v>64</v>
      </c>
      <c r="D38" s="84">
        <v>2</v>
      </c>
      <c r="E38" s="85" t="s">
        <v>21</v>
      </c>
      <c r="F38" s="261"/>
      <c r="G38" s="262"/>
      <c r="H38" s="86">
        <f t="shared" si="1"/>
        <v>0</v>
      </c>
    </row>
    <row r="39" spans="1:8" s="18" customFormat="1" ht="12.75">
      <c r="A39" s="83"/>
      <c r="B39" s="79" t="s">
        <v>154</v>
      </c>
      <c r="C39" s="67" t="s">
        <v>65</v>
      </c>
      <c r="D39" s="84">
        <v>15</v>
      </c>
      <c r="E39" s="85" t="s">
        <v>20</v>
      </c>
      <c r="F39" s="261"/>
      <c r="G39" s="262"/>
      <c r="H39" s="86">
        <f t="shared" si="1"/>
        <v>0</v>
      </c>
    </row>
    <row r="40" spans="1:8" s="18" customFormat="1" ht="12.75" customHeight="1">
      <c r="A40" s="83"/>
      <c r="B40" s="79" t="s">
        <v>155</v>
      </c>
      <c r="C40" s="67" t="s">
        <v>66</v>
      </c>
      <c r="D40" s="87">
        <v>2</v>
      </c>
      <c r="E40" s="85" t="s">
        <v>21</v>
      </c>
      <c r="F40" s="261"/>
      <c r="G40" s="262"/>
      <c r="H40" s="86">
        <f t="shared" si="1"/>
        <v>0</v>
      </c>
    </row>
    <row r="41" spans="1:8" s="18" customFormat="1" ht="12.75">
      <c r="A41" s="83"/>
      <c r="B41" s="79" t="s">
        <v>156</v>
      </c>
      <c r="C41" s="67" t="s">
        <v>67</v>
      </c>
      <c r="D41" s="84">
        <v>270</v>
      </c>
      <c r="E41" s="85" t="s">
        <v>20</v>
      </c>
      <c r="F41" s="261"/>
      <c r="G41" s="262"/>
      <c r="H41" s="86">
        <f t="shared" si="1"/>
        <v>0</v>
      </c>
    </row>
    <row r="42" spans="1:8" s="18" customFormat="1" ht="25.5">
      <c r="A42" s="83"/>
      <c r="B42" s="79" t="s">
        <v>157</v>
      </c>
      <c r="C42" s="67" t="s">
        <v>68</v>
      </c>
      <c r="D42" s="84">
        <v>2</v>
      </c>
      <c r="E42" s="85" t="s">
        <v>21</v>
      </c>
      <c r="F42" s="261"/>
      <c r="G42" s="262"/>
      <c r="H42" s="86">
        <f t="shared" si="1"/>
        <v>0</v>
      </c>
    </row>
    <row r="43" spans="1:8" s="18" customFormat="1" ht="12.75">
      <c r="A43" s="83"/>
      <c r="B43" s="79" t="s">
        <v>158</v>
      </c>
      <c r="C43" s="67" t="s">
        <v>69</v>
      </c>
      <c r="D43" s="84">
        <v>2</v>
      </c>
      <c r="E43" s="85" t="s">
        <v>21</v>
      </c>
      <c r="F43" s="261"/>
      <c r="G43" s="262"/>
      <c r="H43" s="86">
        <f t="shared" si="1"/>
        <v>0</v>
      </c>
    </row>
    <row r="44" spans="1:9" s="13" customFormat="1" ht="12.75">
      <c r="A44" s="88"/>
      <c r="B44" s="79" t="s">
        <v>159</v>
      </c>
      <c r="C44" s="67" t="s">
        <v>86</v>
      </c>
      <c r="D44" s="89">
        <v>1</v>
      </c>
      <c r="E44" s="81" t="s">
        <v>21</v>
      </c>
      <c r="F44" s="259"/>
      <c r="G44" s="260"/>
      <c r="H44" s="82">
        <f t="shared" si="1"/>
        <v>0</v>
      </c>
      <c r="I44" s="19"/>
    </row>
    <row r="45" spans="1:8" s="14" customFormat="1" ht="12.75">
      <c r="A45" s="90"/>
      <c r="B45" s="91"/>
      <c r="C45" s="92" t="s">
        <v>28</v>
      </c>
      <c r="D45" s="80"/>
      <c r="E45" s="81"/>
      <c r="F45" s="93">
        <f>SUMPRODUCT(D35:D44,F35:F44)</f>
        <v>0</v>
      </c>
      <c r="G45" s="94">
        <f>SUMPRODUCT(D35:D44,G35:G44)</f>
        <v>0</v>
      </c>
      <c r="H45" s="95">
        <f>SUM(H35:H44)</f>
        <v>0</v>
      </c>
    </row>
    <row r="46" spans="1:8" ht="12.75">
      <c r="A46" s="37"/>
      <c r="B46" s="38" t="s">
        <v>24</v>
      </c>
      <c r="C46" s="38" t="s">
        <v>22</v>
      </c>
      <c r="D46" s="39"/>
      <c r="E46" s="40"/>
      <c r="F46" s="41"/>
      <c r="G46" s="41"/>
      <c r="H46" s="96"/>
    </row>
    <row r="47" spans="1:8" ht="12.75">
      <c r="A47" s="37"/>
      <c r="B47" s="38" t="s">
        <v>23</v>
      </c>
      <c r="C47" s="38" t="s">
        <v>31</v>
      </c>
      <c r="D47" s="39"/>
      <c r="E47" s="40"/>
      <c r="F47" s="41"/>
      <c r="G47" s="41"/>
      <c r="H47" s="96"/>
    </row>
    <row r="48" spans="1:8" ht="12.75">
      <c r="A48" s="37"/>
      <c r="B48" s="47" t="s">
        <v>1</v>
      </c>
      <c r="C48" s="67" t="s">
        <v>58</v>
      </c>
      <c r="D48" s="39">
        <v>2</v>
      </c>
      <c r="E48" s="40" t="s">
        <v>21</v>
      </c>
      <c r="F48" s="257"/>
      <c r="G48" s="257"/>
      <c r="H48" s="49">
        <f>SUM(F48,G48)*D48</f>
        <v>0</v>
      </c>
    </row>
    <row r="49" spans="1:8" ht="12.75">
      <c r="A49" s="37"/>
      <c r="B49" s="47" t="s">
        <v>2</v>
      </c>
      <c r="C49" s="67" t="s">
        <v>57</v>
      </c>
      <c r="D49" s="39">
        <v>8</v>
      </c>
      <c r="E49" s="40" t="s">
        <v>21</v>
      </c>
      <c r="F49" s="263"/>
      <c r="G49" s="263"/>
      <c r="H49" s="49">
        <f>SUM(F49,G49)*D49</f>
        <v>0</v>
      </c>
    </row>
    <row r="50" spans="1:8" ht="12.75">
      <c r="A50" s="37"/>
      <c r="B50" s="47" t="s">
        <v>3</v>
      </c>
      <c r="C50" s="67" t="s">
        <v>59</v>
      </c>
      <c r="D50" s="39">
        <v>2</v>
      </c>
      <c r="E50" s="40" t="s">
        <v>21</v>
      </c>
      <c r="F50" s="257"/>
      <c r="G50" s="257"/>
      <c r="H50" s="49">
        <f>SUM(F50,G50)*D50</f>
        <v>0</v>
      </c>
    </row>
    <row r="51" spans="1:8" ht="12.75">
      <c r="A51" s="37"/>
      <c r="B51" s="38" t="s">
        <v>30</v>
      </c>
      <c r="C51" s="38" t="s">
        <v>42</v>
      </c>
      <c r="D51" s="39"/>
      <c r="E51" s="40"/>
      <c r="F51" s="41"/>
      <c r="G51" s="41"/>
      <c r="H51" s="49"/>
    </row>
    <row r="52" spans="1:8" ht="12.75">
      <c r="A52" s="37"/>
      <c r="B52" s="75" t="s">
        <v>35</v>
      </c>
      <c r="C52" s="67" t="s">
        <v>90</v>
      </c>
      <c r="D52" s="39">
        <v>1</v>
      </c>
      <c r="E52" s="58" t="s">
        <v>89</v>
      </c>
      <c r="F52" s="264"/>
      <c r="G52" s="265"/>
      <c r="H52" s="42">
        <f>SUM(F52,G52)*D52</f>
        <v>0</v>
      </c>
    </row>
    <row r="53" spans="1:8" ht="25.5">
      <c r="A53" s="37"/>
      <c r="B53" s="75" t="s">
        <v>36</v>
      </c>
      <c r="C53" s="67" t="s">
        <v>190</v>
      </c>
      <c r="D53" s="39">
        <v>1</v>
      </c>
      <c r="E53" s="40" t="s">
        <v>89</v>
      </c>
      <c r="F53" s="257"/>
      <c r="G53" s="257"/>
      <c r="H53" s="42">
        <f>SUM(F53,G53)*D53</f>
        <v>0</v>
      </c>
    </row>
    <row r="54" spans="1:8" ht="12.75">
      <c r="A54" s="37"/>
      <c r="B54" s="75"/>
      <c r="C54" s="38" t="s">
        <v>28</v>
      </c>
      <c r="D54" s="39"/>
      <c r="E54" s="40"/>
      <c r="F54" s="65">
        <f>SUMPRODUCT(D48:D53,F48:F53)</f>
        <v>0</v>
      </c>
      <c r="G54" s="65">
        <f>SUMPRODUCT(D48:D53,G48:G53)</f>
        <v>0</v>
      </c>
      <c r="H54" s="76">
        <f>SUM(H48:H53)</f>
        <v>0</v>
      </c>
    </row>
    <row r="55" spans="1:8" ht="12.75">
      <c r="A55" s="37"/>
      <c r="B55" s="38" t="s">
        <v>32</v>
      </c>
      <c r="C55" s="38" t="s">
        <v>33</v>
      </c>
      <c r="D55" s="39"/>
      <c r="E55" s="40"/>
      <c r="F55" s="41"/>
      <c r="G55" s="41"/>
      <c r="H55" s="76"/>
    </row>
    <row r="56" spans="1:8" ht="12.75">
      <c r="A56" s="37"/>
      <c r="B56" s="38" t="s">
        <v>23</v>
      </c>
      <c r="C56" s="38" t="s">
        <v>34</v>
      </c>
      <c r="D56" s="39"/>
      <c r="E56" s="40"/>
      <c r="F56" s="41"/>
      <c r="G56" s="41"/>
      <c r="H56" s="76"/>
    </row>
    <row r="57" spans="1:8" ht="25.5">
      <c r="A57" s="37"/>
      <c r="B57" s="75" t="s">
        <v>1</v>
      </c>
      <c r="C57" s="67" t="s">
        <v>192</v>
      </c>
      <c r="D57" s="39">
        <v>40</v>
      </c>
      <c r="E57" s="40" t="s">
        <v>20</v>
      </c>
      <c r="F57" s="257"/>
      <c r="G57" s="257"/>
      <c r="H57" s="49">
        <f>SUM(F57,G57)*D57</f>
        <v>0</v>
      </c>
    </row>
    <row r="58" spans="1:8" ht="12.75">
      <c r="A58" s="37"/>
      <c r="B58" s="38" t="s">
        <v>30</v>
      </c>
      <c r="C58" s="38" t="s">
        <v>43</v>
      </c>
      <c r="D58" s="39"/>
      <c r="E58" s="40"/>
      <c r="F58" s="41"/>
      <c r="G58" s="41"/>
      <c r="H58" s="49"/>
    </row>
    <row r="59" spans="1:8" ht="12.75">
      <c r="A59" s="37"/>
      <c r="B59" s="75" t="s">
        <v>35</v>
      </c>
      <c r="C59" s="104" t="s">
        <v>49</v>
      </c>
      <c r="D59" s="39">
        <v>10</v>
      </c>
      <c r="E59" s="45" t="s">
        <v>21</v>
      </c>
      <c r="F59" s="257"/>
      <c r="G59" s="254"/>
      <c r="H59" s="49">
        <f>SUM(F59,G59)*D59</f>
        <v>0</v>
      </c>
    </row>
    <row r="60" spans="1:8" ht="12.75">
      <c r="A60" s="97"/>
      <c r="B60" s="75" t="s">
        <v>36</v>
      </c>
      <c r="C60" s="103" t="s">
        <v>76</v>
      </c>
      <c r="D60" s="99">
        <v>8</v>
      </c>
      <c r="E60" s="100" t="s">
        <v>21</v>
      </c>
      <c r="F60" s="266"/>
      <c r="G60" s="267"/>
      <c r="H60" s="102">
        <f>SUM(F60:G60)*D60</f>
        <v>0</v>
      </c>
    </row>
    <row r="61" spans="1:8" ht="12.75">
      <c r="A61" s="97"/>
      <c r="B61" s="75" t="s">
        <v>37</v>
      </c>
      <c r="C61" s="104" t="s">
        <v>77</v>
      </c>
      <c r="D61" s="99">
        <v>2</v>
      </c>
      <c r="E61" s="100" t="s">
        <v>21</v>
      </c>
      <c r="F61" s="266"/>
      <c r="G61" s="267"/>
      <c r="H61" s="102">
        <f>SUM(F61:G61)*D61</f>
        <v>0</v>
      </c>
    </row>
    <row r="62" spans="1:8" ht="12.75">
      <c r="A62" s="97"/>
      <c r="B62" s="75" t="s">
        <v>38</v>
      </c>
      <c r="C62" s="224" t="s">
        <v>79</v>
      </c>
      <c r="D62" s="99">
        <v>2</v>
      </c>
      <c r="E62" s="100" t="s">
        <v>21</v>
      </c>
      <c r="F62" s="266"/>
      <c r="G62" s="267"/>
      <c r="H62" s="102">
        <f>SUM(F62:G62)*D62</f>
        <v>0</v>
      </c>
    </row>
    <row r="63" spans="1:8" ht="12.75">
      <c r="A63" s="97"/>
      <c r="B63" s="235" t="s">
        <v>124</v>
      </c>
      <c r="C63" s="234" t="s">
        <v>103</v>
      </c>
      <c r="D63" s="99"/>
      <c r="E63" s="100"/>
      <c r="F63" s="101"/>
      <c r="G63" s="101"/>
      <c r="H63" s="102"/>
    </row>
    <row r="64" spans="1:8" ht="36.75" customHeight="1">
      <c r="A64" s="97"/>
      <c r="B64" s="63" t="s">
        <v>23</v>
      </c>
      <c r="C64" s="104" t="s">
        <v>71</v>
      </c>
      <c r="D64" s="99">
        <v>4</v>
      </c>
      <c r="E64" s="100" t="s">
        <v>21</v>
      </c>
      <c r="F64" s="266"/>
      <c r="G64" s="267"/>
      <c r="H64" s="102">
        <f>SUM(F64:G64)*D64</f>
        <v>0</v>
      </c>
    </row>
    <row r="65" spans="1:8" ht="12.75" customHeight="1">
      <c r="A65" s="97"/>
      <c r="B65" s="63" t="s">
        <v>30</v>
      </c>
      <c r="C65" s="103" t="s">
        <v>72</v>
      </c>
      <c r="D65" s="99">
        <v>1</v>
      </c>
      <c r="E65" s="100" t="s">
        <v>73</v>
      </c>
      <c r="F65" s="266"/>
      <c r="G65" s="267"/>
      <c r="H65" s="102">
        <f>SUM(F65:G65)*D65</f>
        <v>0</v>
      </c>
    </row>
    <row r="66" spans="1:8" s="16" customFormat="1" ht="12.75">
      <c r="A66" s="105"/>
      <c r="B66" s="63" t="s">
        <v>60</v>
      </c>
      <c r="C66" s="104" t="s">
        <v>74</v>
      </c>
      <c r="D66" s="106">
        <v>10</v>
      </c>
      <c r="E66" s="107" t="s">
        <v>21</v>
      </c>
      <c r="F66" s="266"/>
      <c r="G66" s="268"/>
      <c r="H66" s="108">
        <f>SUM(F66:G66)*D66</f>
        <v>0</v>
      </c>
    </row>
    <row r="67" spans="1:8" s="16" customFormat="1" ht="12.75">
      <c r="A67" s="228"/>
      <c r="B67" s="63" t="s">
        <v>104</v>
      </c>
      <c r="C67" s="224" t="s">
        <v>233</v>
      </c>
      <c r="D67" s="230">
        <v>5</v>
      </c>
      <c r="E67" s="144" t="s">
        <v>20</v>
      </c>
      <c r="F67" s="231"/>
      <c r="G67" s="231"/>
      <c r="H67" s="108">
        <f>SUM(F67:G67)*D67</f>
        <v>0</v>
      </c>
    </row>
    <row r="68" spans="1:8" s="16" customFormat="1" ht="12.75">
      <c r="A68" s="105"/>
      <c r="B68" s="63" t="s">
        <v>105</v>
      </c>
      <c r="C68" s="109" t="s">
        <v>80</v>
      </c>
      <c r="D68" s="99">
        <v>1</v>
      </c>
      <c r="E68" s="110" t="s">
        <v>81</v>
      </c>
      <c r="F68" s="269"/>
      <c r="G68" s="270"/>
      <c r="H68" s="111">
        <f>SUM(F68:G68)*D68</f>
        <v>0</v>
      </c>
    </row>
    <row r="69" spans="1:8" ht="12.75">
      <c r="A69" s="37"/>
      <c r="B69" s="75"/>
      <c r="C69" s="38" t="s">
        <v>28</v>
      </c>
      <c r="D69" s="39"/>
      <c r="E69" s="40"/>
      <c r="F69" s="65">
        <f>SUMPRODUCT(D57:D68,F57:F68)</f>
        <v>0</v>
      </c>
      <c r="G69" s="65">
        <f>SUMPRODUCT(D57:D68,G57:G68)</f>
        <v>0</v>
      </c>
      <c r="H69" s="76">
        <f>SUM(H57:H68)</f>
        <v>0</v>
      </c>
    </row>
    <row r="70" spans="1:8" ht="12.75">
      <c r="A70" s="37"/>
      <c r="B70" s="75"/>
      <c r="C70" s="36" t="s">
        <v>169</v>
      </c>
      <c r="D70" s="39"/>
      <c r="E70" s="40"/>
      <c r="F70" s="65">
        <f>SUM(F25,F33,F45,F54,F69)</f>
        <v>0</v>
      </c>
      <c r="G70" s="65">
        <f>SUM(G25,G33,G45,G54,G69)</f>
        <v>0</v>
      </c>
      <c r="H70" s="76">
        <f>SUM(H25,H33,H45,H54,H69)</f>
        <v>0</v>
      </c>
    </row>
    <row r="71" spans="1:8" s="16" customFormat="1" ht="12.75">
      <c r="A71" s="289">
        <v>2</v>
      </c>
      <c r="B71" s="290"/>
      <c r="C71" s="299" t="s">
        <v>109</v>
      </c>
      <c r="D71" s="297"/>
      <c r="E71" s="297"/>
      <c r="F71" s="297"/>
      <c r="G71" s="297"/>
      <c r="H71" s="298"/>
    </row>
    <row r="72" spans="1:8" ht="12.75">
      <c r="A72" s="37"/>
      <c r="B72" s="38" t="s">
        <v>110</v>
      </c>
      <c r="C72" s="38" t="s">
        <v>0</v>
      </c>
      <c r="D72" s="39"/>
      <c r="E72" s="40"/>
      <c r="F72" s="41"/>
      <c r="G72" s="41"/>
      <c r="H72" s="42"/>
    </row>
    <row r="73" spans="1:8" s="11" customFormat="1" ht="12.75">
      <c r="A73" s="43"/>
      <c r="B73" s="38" t="s">
        <v>23</v>
      </c>
      <c r="C73" s="38" t="s">
        <v>91</v>
      </c>
      <c r="D73" s="44"/>
      <c r="E73" s="45" t="s">
        <v>19</v>
      </c>
      <c r="F73" s="46"/>
      <c r="G73" s="46"/>
      <c r="H73" s="42"/>
    </row>
    <row r="74" spans="1:8" ht="25.5">
      <c r="A74" s="37"/>
      <c r="B74" s="47" t="s">
        <v>1</v>
      </c>
      <c r="C74" s="145" t="s">
        <v>92</v>
      </c>
      <c r="D74" s="44">
        <v>7</v>
      </c>
      <c r="E74" s="45" t="s">
        <v>21</v>
      </c>
      <c r="F74" s="271"/>
      <c r="G74" s="272"/>
      <c r="H74" s="42">
        <f>SUM(F74,G74)*D74</f>
        <v>0</v>
      </c>
    </row>
    <row r="75" spans="1:8" ht="25.5" customHeight="1">
      <c r="A75" s="37"/>
      <c r="B75" s="47" t="s">
        <v>2</v>
      </c>
      <c r="C75" s="226" t="s">
        <v>188</v>
      </c>
      <c r="D75" s="39">
        <v>2</v>
      </c>
      <c r="E75" s="45" t="s">
        <v>21</v>
      </c>
      <c r="F75" s="257"/>
      <c r="G75" s="272"/>
      <c r="H75" s="42">
        <f>SUM(F75,G75)*D75</f>
        <v>0</v>
      </c>
    </row>
    <row r="76" spans="1:8" ht="27" customHeight="1">
      <c r="A76" s="37"/>
      <c r="B76" s="47" t="s">
        <v>3</v>
      </c>
      <c r="C76" s="226" t="s">
        <v>189</v>
      </c>
      <c r="D76" s="39">
        <v>1</v>
      </c>
      <c r="E76" s="45" t="s">
        <v>21</v>
      </c>
      <c r="F76" s="257"/>
      <c r="G76" s="272"/>
      <c r="H76" s="42">
        <f>SUM(F76,G76)*D76</f>
        <v>0</v>
      </c>
    </row>
    <row r="77" spans="1:8" ht="12.75">
      <c r="A77" s="37"/>
      <c r="B77" s="47" t="s">
        <v>4</v>
      </c>
      <c r="C77" s="74" t="s">
        <v>26</v>
      </c>
      <c r="D77" s="44">
        <v>420</v>
      </c>
      <c r="E77" s="45" t="s">
        <v>20</v>
      </c>
      <c r="F77" s="257"/>
      <c r="G77" s="272"/>
      <c r="H77" s="42">
        <f>SUM(F77,G77)*D77</f>
        <v>0</v>
      </c>
    </row>
    <row r="78" spans="1:8" s="11" customFormat="1" ht="12.75">
      <c r="A78" s="43"/>
      <c r="B78" s="47" t="s">
        <v>5</v>
      </c>
      <c r="C78" s="74" t="s">
        <v>45</v>
      </c>
      <c r="D78" s="44">
        <v>200</v>
      </c>
      <c r="E78" s="45" t="s">
        <v>20</v>
      </c>
      <c r="F78" s="271"/>
      <c r="G78" s="254"/>
      <c r="H78" s="49">
        <f>SUM(F78,G78)*D78</f>
        <v>0</v>
      </c>
    </row>
    <row r="79" spans="1:8" ht="12.75">
      <c r="A79" s="37"/>
      <c r="B79" s="47" t="s">
        <v>6</v>
      </c>
      <c r="C79" s="60" t="s">
        <v>93</v>
      </c>
      <c r="D79" s="39"/>
      <c r="E79" s="40"/>
      <c r="F79" s="41"/>
      <c r="G79" s="41"/>
      <c r="H79" s="61"/>
    </row>
    <row r="80" spans="1:8" ht="12.75">
      <c r="A80" s="37"/>
      <c r="B80" s="63" t="s">
        <v>175</v>
      </c>
      <c r="C80" s="60" t="s">
        <v>94</v>
      </c>
      <c r="D80" s="39">
        <v>8</v>
      </c>
      <c r="E80" s="40" t="s">
        <v>21</v>
      </c>
      <c r="F80" s="257"/>
      <c r="G80" s="257"/>
      <c r="H80" s="61">
        <f>(F80+G80)*D80</f>
        <v>0</v>
      </c>
    </row>
    <row r="81" spans="1:8" ht="12.75">
      <c r="A81" s="37"/>
      <c r="B81" s="63" t="s">
        <v>41</v>
      </c>
      <c r="C81" s="224" t="s">
        <v>185</v>
      </c>
      <c r="D81" s="39">
        <v>3</v>
      </c>
      <c r="E81" s="45" t="s">
        <v>21</v>
      </c>
      <c r="F81" s="257"/>
      <c r="G81" s="257"/>
      <c r="H81" s="61">
        <f>SUM(G81,F81)*D81</f>
        <v>0</v>
      </c>
    </row>
    <row r="82" spans="1:8" ht="25.5">
      <c r="A82" s="37"/>
      <c r="B82" s="63" t="s">
        <v>51</v>
      </c>
      <c r="C82" s="145" t="s">
        <v>234</v>
      </c>
      <c r="D82" s="39">
        <v>3</v>
      </c>
      <c r="E82" s="45" t="s">
        <v>21</v>
      </c>
      <c r="F82" s="273" t="s">
        <v>178</v>
      </c>
      <c r="G82" s="257"/>
      <c r="H82" s="112">
        <f>SUM(D82*G82)</f>
        <v>0</v>
      </c>
    </row>
    <row r="83" spans="1:8" ht="12.75">
      <c r="A83" s="37"/>
      <c r="B83" s="75"/>
      <c r="C83" s="36" t="s">
        <v>28</v>
      </c>
      <c r="D83" s="39"/>
      <c r="E83" s="40"/>
      <c r="F83" s="65">
        <f>SUMPRODUCT(D74:D81,F74:F81)</f>
        <v>0</v>
      </c>
      <c r="G83" s="65">
        <f>SUMPRODUCT(D74:D82,G74:G82)</f>
        <v>0</v>
      </c>
      <c r="H83" s="113">
        <f>SUM(H74:H82)</f>
        <v>0</v>
      </c>
    </row>
    <row r="84" spans="1:8" ht="12.75">
      <c r="A84" s="37"/>
      <c r="B84" s="38" t="s">
        <v>30</v>
      </c>
      <c r="C84" s="225" t="s">
        <v>187</v>
      </c>
      <c r="D84" s="39"/>
      <c r="E84" s="40"/>
      <c r="F84" s="41"/>
      <c r="G84" s="41"/>
      <c r="H84" s="42"/>
    </row>
    <row r="85" spans="1:8" ht="38.25" customHeight="1">
      <c r="A85" s="37"/>
      <c r="B85" s="47" t="s">
        <v>35</v>
      </c>
      <c r="C85" s="237" t="s">
        <v>88</v>
      </c>
      <c r="D85" s="39">
        <v>3</v>
      </c>
      <c r="E85" s="45" t="s">
        <v>21</v>
      </c>
      <c r="F85" s="271"/>
      <c r="G85" s="271"/>
      <c r="H85" s="42">
        <f aca="true" t="shared" si="2" ref="H85:H90">(G85+F85)*D85</f>
        <v>0</v>
      </c>
    </row>
    <row r="86" spans="1:8" ht="38.25">
      <c r="A86" s="37"/>
      <c r="B86" s="63" t="s">
        <v>36</v>
      </c>
      <c r="C86" s="183" t="s">
        <v>217</v>
      </c>
      <c r="D86" s="39">
        <v>1</v>
      </c>
      <c r="E86" s="45" t="s">
        <v>21</v>
      </c>
      <c r="F86" s="271"/>
      <c r="G86" s="271"/>
      <c r="H86" s="42">
        <f t="shared" si="2"/>
        <v>0</v>
      </c>
    </row>
    <row r="87" spans="1:8" ht="25.5">
      <c r="A87" s="37"/>
      <c r="B87" s="47" t="s">
        <v>37</v>
      </c>
      <c r="C87" s="68" t="s">
        <v>44</v>
      </c>
      <c r="D87" s="39">
        <v>17</v>
      </c>
      <c r="E87" s="45" t="s">
        <v>21</v>
      </c>
      <c r="F87" s="271"/>
      <c r="G87" s="271"/>
      <c r="H87" s="42">
        <f t="shared" si="2"/>
        <v>0</v>
      </c>
    </row>
    <row r="88" spans="1:8" ht="25.5">
      <c r="A88" s="37"/>
      <c r="B88" s="47" t="s">
        <v>38</v>
      </c>
      <c r="C88" s="48" t="s">
        <v>46</v>
      </c>
      <c r="D88" s="39">
        <v>240</v>
      </c>
      <c r="E88" s="45" t="s">
        <v>21</v>
      </c>
      <c r="F88" s="257"/>
      <c r="G88" s="257"/>
      <c r="H88" s="42">
        <f t="shared" si="2"/>
        <v>0</v>
      </c>
    </row>
    <row r="89" spans="1:8" ht="12.75">
      <c r="A89" s="37"/>
      <c r="B89" s="47" t="s">
        <v>54</v>
      </c>
      <c r="C89" s="74" t="s">
        <v>47</v>
      </c>
      <c r="D89" s="39">
        <v>210</v>
      </c>
      <c r="E89" s="45" t="s">
        <v>20</v>
      </c>
      <c r="F89" s="257"/>
      <c r="G89" s="257"/>
      <c r="H89" s="42">
        <f t="shared" si="2"/>
        <v>0</v>
      </c>
    </row>
    <row r="90" spans="1:8" ht="12.75">
      <c r="A90" s="37"/>
      <c r="B90" s="47" t="s">
        <v>39</v>
      </c>
      <c r="C90" s="74" t="s">
        <v>48</v>
      </c>
      <c r="D90" s="39">
        <v>40</v>
      </c>
      <c r="E90" s="45" t="s">
        <v>21</v>
      </c>
      <c r="F90" s="257"/>
      <c r="G90" s="257"/>
      <c r="H90" s="42">
        <f t="shared" si="2"/>
        <v>0</v>
      </c>
    </row>
    <row r="91" spans="1:8" ht="12.75">
      <c r="A91" s="37"/>
      <c r="B91" s="75"/>
      <c r="C91" s="36" t="s">
        <v>27</v>
      </c>
      <c r="D91" s="39"/>
      <c r="E91" s="40"/>
      <c r="F91" s="65">
        <f>SUMPRODUCT(D85:D90,F85:F90)</f>
        <v>0</v>
      </c>
      <c r="G91" s="65">
        <f>SUMPRODUCT(D85:D90,G85:G90)</f>
        <v>0</v>
      </c>
      <c r="H91" s="113">
        <f>SUM(H85:H90)</f>
        <v>0</v>
      </c>
    </row>
    <row r="92" spans="1:8" ht="12.75">
      <c r="A92" s="37"/>
      <c r="B92" s="38" t="s">
        <v>24</v>
      </c>
      <c r="C92" s="38" t="s">
        <v>22</v>
      </c>
      <c r="D92" s="39"/>
      <c r="E92" s="40"/>
      <c r="F92" s="41"/>
      <c r="G92" s="41"/>
      <c r="H92" s="42"/>
    </row>
    <row r="93" spans="1:8" ht="12.75">
      <c r="A93" s="37"/>
      <c r="B93" s="38" t="s">
        <v>23</v>
      </c>
      <c r="C93" s="38" t="s">
        <v>31</v>
      </c>
      <c r="D93" s="39"/>
      <c r="E93" s="40"/>
      <c r="F93" s="41"/>
      <c r="G93" s="41"/>
      <c r="H93" s="42"/>
    </row>
    <row r="94" spans="1:8" ht="12.75">
      <c r="A94" s="37"/>
      <c r="B94" s="75" t="s">
        <v>1</v>
      </c>
      <c r="C94" s="47" t="s">
        <v>95</v>
      </c>
      <c r="D94" s="39">
        <v>2</v>
      </c>
      <c r="E94" s="40" t="s">
        <v>21</v>
      </c>
      <c r="F94" s="257"/>
      <c r="G94" s="257"/>
      <c r="H94" s="42">
        <f>SUM(F94,G94)*D94</f>
        <v>0</v>
      </c>
    </row>
    <row r="95" spans="1:8" ht="12.75">
      <c r="A95" s="37"/>
      <c r="B95" s="75" t="s">
        <v>2</v>
      </c>
      <c r="C95" s="47" t="s">
        <v>96</v>
      </c>
      <c r="D95" s="39">
        <v>1</v>
      </c>
      <c r="E95" s="40" t="s">
        <v>21</v>
      </c>
      <c r="F95" s="257"/>
      <c r="G95" s="257"/>
      <c r="H95" s="42">
        <f>SUM(F95,G95)*D95</f>
        <v>0</v>
      </c>
    </row>
    <row r="96" spans="1:8" ht="12.75">
      <c r="A96" s="37"/>
      <c r="B96" s="38" t="s">
        <v>30</v>
      </c>
      <c r="C96" s="38" t="s">
        <v>42</v>
      </c>
      <c r="D96" s="39"/>
      <c r="E96" s="40"/>
      <c r="F96" s="41"/>
      <c r="G96" s="41"/>
      <c r="H96" s="42"/>
    </row>
    <row r="97" spans="1:8" ht="12.75">
      <c r="A97" s="37"/>
      <c r="B97" s="75" t="s">
        <v>35</v>
      </c>
      <c r="C97" s="47" t="s">
        <v>97</v>
      </c>
      <c r="D97" s="39">
        <v>4</v>
      </c>
      <c r="E97" s="40" t="s">
        <v>21</v>
      </c>
      <c r="F97" s="257"/>
      <c r="G97" s="257"/>
      <c r="H97" s="42">
        <f>SUM(F97,G97)*D97</f>
        <v>0</v>
      </c>
    </row>
    <row r="98" spans="1:8" ht="12.75">
      <c r="A98" s="37"/>
      <c r="B98" s="75" t="s">
        <v>36</v>
      </c>
      <c r="C98" s="47" t="s">
        <v>98</v>
      </c>
      <c r="D98" s="39">
        <v>2</v>
      </c>
      <c r="E98" s="40" t="s">
        <v>21</v>
      </c>
      <c r="F98" s="257"/>
      <c r="G98" s="257"/>
      <c r="H98" s="42">
        <f>SUM(F98,G98)*D98</f>
        <v>0</v>
      </c>
    </row>
    <row r="99" spans="1:8" ht="12.75">
      <c r="A99" s="37"/>
      <c r="B99" s="75" t="s">
        <v>37</v>
      </c>
      <c r="C99" s="47" t="s">
        <v>99</v>
      </c>
      <c r="D99" s="39">
        <v>1</v>
      </c>
      <c r="E99" s="40" t="s">
        <v>21</v>
      </c>
      <c r="F99" s="257"/>
      <c r="G99" s="257"/>
      <c r="H99" s="42">
        <f>SUM(F99,G99)*D99</f>
        <v>0</v>
      </c>
    </row>
    <row r="100" spans="1:8" ht="25.5">
      <c r="A100" s="37"/>
      <c r="B100" s="75" t="s">
        <v>38</v>
      </c>
      <c r="C100" s="227" t="s">
        <v>191</v>
      </c>
      <c r="D100" s="39">
        <v>1</v>
      </c>
      <c r="E100" s="40" t="s">
        <v>89</v>
      </c>
      <c r="F100" s="257"/>
      <c r="G100" s="257"/>
      <c r="H100" s="42">
        <f>SUM(F100,G100)*D100</f>
        <v>0</v>
      </c>
    </row>
    <row r="101" spans="1:8" ht="12.75">
      <c r="A101" s="37"/>
      <c r="B101" s="75"/>
      <c r="C101" s="38" t="s">
        <v>28</v>
      </c>
      <c r="D101" s="39"/>
      <c r="E101" s="40"/>
      <c r="F101" s="65">
        <f>SUMPRODUCT(D94:D100,F94:F100)</f>
        <v>0</v>
      </c>
      <c r="G101" s="65">
        <f>SUMPRODUCT(D94:D100,G94:G100)</f>
        <v>0</v>
      </c>
      <c r="H101" s="113">
        <f>SUM(H94:H100)</f>
        <v>0</v>
      </c>
    </row>
    <row r="102" spans="1:8" ht="12.75">
      <c r="A102" s="37"/>
      <c r="B102" s="38" t="s">
        <v>32</v>
      </c>
      <c r="C102" s="38" t="s">
        <v>33</v>
      </c>
      <c r="D102" s="39"/>
      <c r="E102" s="40"/>
      <c r="F102" s="41"/>
      <c r="G102" s="41"/>
      <c r="H102" s="113"/>
    </row>
    <row r="103" spans="1:8" ht="12.75">
      <c r="A103" s="37"/>
      <c r="B103" s="38" t="s">
        <v>23</v>
      </c>
      <c r="C103" s="38" t="s">
        <v>34</v>
      </c>
      <c r="D103" s="39"/>
      <c r="E103" s="40"/>
      <c r="F103" s="41"/>
      <c r="G103" s="41"/>
      <c r="H103" s="113"/>
    </row>
    <row r="104" spans="1:8" ht="25.5">
      <c r="A104" s="37"/>
      <c r="B104" s="75" t="s">
        <v>1</v>
      </c>
      <c r="C104" s="227" t="s">
        <v>192</v>
      </c>
      <c r="D104" s="39">
        <v>40</v>
      </c>
      <c r="E104" s="40" t="s">
        <v>20</v>
      </c>
      <c r="F104" s="257"/>
      <c r="G104" s="257"/>
      <c r="H104" s="49">
        <f>SUM(F104,G104)*D104</f>
        <v>0</v>
      </c>
    </row>
    <row r="105" spans="1:8" ht="12.75">
      <c r="A105" s="37"/>
      <c r="B105" s="38" t="s">
        <v>30</v>
      </c>
      <c r="C105" s="38" t="s">
        <v>100</v>
      </c>
      <c r="D105" s="39"/>
      <c r="E105" s="40"/>
      <c r="F105" s="41"/>
      <c r="G105" s="41"/>
      <c r="H105" s="42"/>
    </row>
    <row r="106" spans="1:8" ht="12.75">
      <c r="A106" s="37"/>
      <c r="B106" s="75" t="s">
        <v>35</v>
      </c>
      <c r="C106" s="47" t="s">
        <v>101</v>
      </c>
      <c r="D106" s="39">
        <v>70</v>
      </c>
      <c r="E106" s="40" t="s">
        <v>20</v>
      </c>
      <c r="F106" s="257"/>
      <c r="G106" s="257"/>
      <c r="H106" s="42">
        <f>SUM(F106,G106)*D106</f>
        <v>0</v>
      </c>
    </row>
    <row r="107" spans="1:8" ht="12.75">
      <c r="A107" s="37"/>
      <c r="B107" s="38" t="s">
        <v>60</v>
      </c>
      <c r="C107" s="38" t="s">
        <v>43</v>
      </c>
      <c r="D107" s="39"/>
      <c r="E107" s="40"/>
      <c r="F107" s="41"/>
      <c r="G107" s="41"/>
      <c r="H107" s="42"/>
    </row>
    <row r="108" spans="1:8" ht="12.75">
      <c r="A108" s="37"/>
      <c r="B108" s="75" t="s">
        <v>82</v>
      </c>
      <c r="C108" s="47" t="s">
        <v>49</v>
      </c>
      <c r="D108" s="39">
        <v>6</v>
      </c>
      <c r="E108" s="45" t="s">
        <v>21</v>
      </c>
      <c r="F108" s="257"/>
      <c r="G108" s="257"/>
      <c r="H108" s="42">
        <f>SUM(F108,G108)*D108</f>
        <v>0</v>
      </c>
    </row>
    <row r="109" spans="1:8" ht="12.75">
      <c r="A109" s="97"/>
      <c r="B109" s="75" t="s">
        <v>75</v>
      </c>
      <c r="C109" s="98" t="s">
        <v>76</v>
      </c>
      <c r="D109" s="99">
        <v>1</v>
      </c>
      <c r="E109" s="100" t="s">
        <v>21</v>
      </c>
      <c r="F109" s="266"/>
      <c r="G109" s="266"/>
      <c r="H109" s="114">
        <f>SUM(F109:G109)*D109</f>
        <v>0</v>
      </c>
    </row>
    <row r="110" spans="1:8" ht="12.75">
      <c r="A110" s="97"/>
      <c r="B110" s="75" t="s">
        <v>83</v>
      </c>
      <c r="C110" s="98" t="s">
        <v>77</v>
      </c>
      <c r="D110" s="99">
        <v>2</v>
      </c>
      <c r="E110" s="100" t="s">
        <v>21</v>
      </c>
      <c r="F110" s="266"/>
      <c r="G110" s="266"/>
      <c r="H110" s="114">
        <f>SUM(F110:G110)*D110</f>
        <v>0</v>
      </c>
    </row>
    <row r="111" spans="1:8" ht="12.75">
      <c r="A111" s="37"/>
      <c r="B111" s="75"/>
      <c r="C111" s="38" t="s">
        <v>28</v>
      </c>
      <c r="D111" s="39"/>
      <c r="E111" s="40"/>
      <c r="F111" s="65">
        <f>SUMPRODUCT(D104:D110,F104:F110)</f>
        <v>0</v>
      </c>
      <c r="G111" s="65">
        <f>SUMPRODUCT(D104:D110,G104:G110)</f>
        <v>0</v>
      </c>
      <c r="H111" s="113">
        <f>SUM(H104:H110)</f>
        <v>0</v>
      </c>
    </row>
    <row r="112" spans="1:8" ht="12.75">
      <c r="A112" s="37"/>
      <c r="B112" s="225" t="s">
        <v>124</v>
      </c>
      <c r="C112" s="38" t="s">
        <v>103</v>
      </c>
      <c r="D112" s="39"/>
      <c r="E112" s="40"/>
      <c r="F112" s="41"/>
      <c r="G112" s="41"/>
      <c r="H112" s="42"/>
    </row>
    <row r="113" spans="1:8" s="20" customFormat="1" ht="12.75">
      <c r="A113" s="43"/>
      <c r="B113" s="47" t="s">
        <v>23</v>
      </c>
      <c r="C113" s="63" t="s">
        <v>218</v>
      </c>
      <c r="D113" s="44">
        <v>1</v>
      </c>
      <c r="E113" s="58" t="s">
        <v>89</v>
      </c>
      <c r="F113" s="264"/>
      <c r="G113" s="265"/>
      <c r="H113" s="42">
        <f>SUM(F113,G113)*D113</f>
        <v>0</v>
      </c>
    </row>
    <row r="114" spans="1:8" ht="13.5" customHeight="1">
      <c r="A114" s="37"/>
      <c r="B114" s="47" t="s">
        <v>30</v>
      </c>
      <c r="C114" s="47" t="s">
        <v>72</v>
      </c>
      <c r="D114" s="39">
        <v>1</v>
      </c>
      <c r="E114" s="45" t="s">
        <v>21</v>
      </c>
      <c r="F114" s="257"/>
      <c r="G114" s="257"/>
      <c r="H114" s="42">
        <f>SUM(F114,G114)*D114</f>
        <v>0</v>
      </c>
    </row>
    <row r="115" spans="1:8" ht="38.25" customHeight="1">
      <c r="A115" s="97"/>
      <c r="B115" s="47" t="s">
        <v>60</v>
      </c>
      <c r="C115" s="104" t="s">
        <v>71</v>
      </c>
      <c r="D115" s="115">
        <v>4</v>
      </c>
      <c r="E115" s="116" t="s">
        <v>21</v>
      </c>
      <c r="F115" s="266"/>
      <c r="G115" s="266"/>
      <c r="H115" s="114">
        <f>SUM(F115:G115)*D115</f>
        <v>0</v>
      </c>
    </row>
    <row r="116" spans="1:8" s="16" customFormat="1" ht="12.75">
      <c r="A116" s="105"/>
      <c r="B116" s="63" t="s">
        <v>104</v>
      </c>
      <c r="C116" s="104" t="s">
        <v>74</v>
      </c>
      <c r="D116" s="106">
        <v>10</v>
      </c>
      <c r="E116" s="107" t="s">
        <v>21</v>
      </c>
      <c r="F116" s="274"/>
      <c r="G116" s="266"/>
      <c r="H116" s="108">
        <f>SUM(F116:G116)*D116</f>
        <v>0</v>
      </c>
    </row>
    <row r="117" spans="1:8" s="16" customFormat="1" ht="25.5" customHeight="1">
      <c r="A117" s="105"/>
      <c r="B117" s="47" t="s">
        <v>105</v>
      </c>
      <c r="C117" s="104" t="s">
        <v>106</v>
      </c>
      <c r="D117" s="106">
        <v>1</v>
      </c>
      <c r="E117" s="107" t="s">
        <v>89</v>
      </c>
      <c r="F117" s="274"/>
      <c r="G117" s="275"/>
      <c r="H117" s="108">
        <f>SUM(F117:G117)*D117</f>
        <v>0</v>
      </c>
    </row>
    <row r="118" spans="1:8" ht="12.75">
      <c r="A118" s="37"/>
      <c r="B118" s="229" t="s">
        <v>107</v>
      </c>
      <c r="C118" s="224" t="s">
        <v>233</v>
      </c>
      <c r="D118" s="230">
        <v>2</v>
      </c>
      <c r="E118" s="144" t="s">
        <v>20</v>
      </c>
      <c r="F118" s="231"/>
      <c r="G118" s="231"/>
      <c r="H118" s="108">
        <f>SUM(F118:G118)*D118</f>
        <v>0</v>
      </c>
    </row>
    <row r="119" spans="1:8" s="16" customFormat="1" ht="12.75" customHeight="1">
      <c r="A119" s="105"/>
      <c r="B119" s="63" t="s">
        <v>194</v>
      </c>
      <c r="C119" s="109" t="s">
        <v>80</v>
      </c>
      <c r="D119" s="99">
        <v>1</v>
      </c>
      <c r="E119" s="110" t="s">
        <v>81</v>
      </c>
      <c r="F119" s="269"/>
      <c r="G119" s="269"/>
      <c r="H119" s="117">
        <f>SUM(F119:G119)*D119</f>
        <v>0</v>
      </c>
    </row>
    <row r="120" spans="1:8" ht="12.75" customHeight="1">
      <c r="A120" s="37"/>
      <c r="B120" s="75"/>
      <c r="C120" s="36" t="s">
        <v>28</v>
      </c>
      <c r="D120" s="39"/>
      <c r="E120" s="40"/>
      <c r="F120" s="65">
        <f>SUMPRODUCT(D113:D119,F113:F119)</f>
        <v>0</v>
      </c>
      <c r="G120" s="65">
        <f>SUMPRODUCT(D113:D119,G113:G119)</f>
        <v>0</v>
      </c>
      <c r="H120" s="113">
        <f>SUM(H113:H119)</f>
        <v>0</v>
      </c>
    </row>
    <row r="121" spans="1:8" ht="12.75" customHeight="1">
      <c r="A121" s="37"/>
      <c r="B121" s="75"/>
      <c r="C121" s="36" t="s">
        <v>170</v>
      </c>
      <c r="D121" s="39"/>
      <c r="E121" s="40"/>
      <c r="F121" s="65">
        <f>SUM(F83,F91,F101,F111,F120)</f>
        <v>0</v>
      </c>
      <c r="G121" s="65">
        <f>SUM(G83,G91,G101,G111,G120)</f>
        <v>0</v>
      </c>
      <c r="H121" s="76">
        <f>SUM(H120,H101,H91,H83,H111)</f>
        <v>0</v>
      </c>
    </row>
    <row r="122" spans="1:8" ht="12.75" customHeight="1">
      <c r="A122" s="37"/>
      <c r="B122" s="75"/>
      <c r="C122" s="64" t="s">
        <v>193</v>
      </c>
      <c r="D122" s="39"/>
      <c r="E122" s="40"/>
      <c r="F122" s="65">
        <f>SUM(F121,F70)</f>
        <v>0</v>
      </c>
      <c r="G122" s="65">
        <f>SUM(G121,G70)</f>
        <v>0</v>
      </c>
      <c r="H122" s="65">
        <f>SUM(H121,H70)</f>
        <v>0</v>
      </c>
    </row>
    <row r="123" spans="1:8" s="10" customFormat="1" ht="28.5" customHeight="1">
      <c r="A123" s="35" t="s">
        <v>144</v>
      </c>
      <c r="B123" s="292" t="s">
        <v>229</v>
      </c>
      <c r="C123" s="293"/>
      <c r="D123" s="118"/>
      <c r="E123" s="119"/>
      <c r="F123" s="120"/>
      <c r="G123" s="120"/>
      <c r="H123" s="121"/>
    </row>
    <row r="124" spans="1:8" ht="12.75">
      <c r="A124" s="289">
        <v>1</v>
      </c>
      <c r="B124" s="290"/>
      <c r="C124" s="296" t="s">
        <v>145</v>
      </c>
      <c r="D124" s="297"/>
      <c r="E124" s="297"/>
      <c r="F124" s="297"/>
      <c r="G124" s="297"/>
      <c r="H124" s="298"/>
    </row>
    <row r="125" spans="1:8" ht="12.75">
      <c r="A125" s="37"/>
      <c r="B125" s="38" t="s">
        <v>29</v>
      </c>
      <c r="C125" s="38" t="s">
        <v>0</v>
      </c>
      <c r="D125" s="39"/>
      <c r="E125" s="40"/>
      <c r="F125" s="41"/>
      <c r="G125" s="41"/>
      <c r="H125" s="42"/>
    </row>
    <row r="126" spans="1:8" s="11" customFormat="1" ht="12.75">
      <c r="A126" s="43"/>
      <c r="B126" s="38" t="s">
        <v>23</v>
      </c>
      <c r="C126" s="38" t="s">
        <v>91</v>
      </c>
      <c r="D126" s="44"/>
      <c r="E126" s="45" t="s">
        <v>19</v>
      </c>
      <c r="F126" s="46"/>
      <c r="G126" s="46"/>
      <c r="H126" s="42"/>
    </row>
    <row r="127" spans="1:8" ht="24.75" customHeight="1">
      <c r="A127" s="37"/>
      <c r="B127" s="47" t="s">
        <v>1</v>
      </c>
      <c r="C127" s="104" t="s">
        <v>111</v>
      </c>
      <c r="D127" s="39">
        <v>42</v>
      </c>
      <c r="E127" s="45" t="s">
        <v>21</v>
      </c>
      <c r="F127" s="257"/>
      <c r="G127" s="257"/>
      <c r="H127" s="42">
        <f>SUM(F127,G127)*D127</f>
        <v>0</v>
      </c>
    </row>
    <row r="128" spans="1:8" ht="24.75" customHeight="1">
      <c r="A128" s="37"/>
      <c r="B128" s="47" t="s">
        <v>2</v>
      </c>
      <c r="C128" s="122" t="s">
        <v>112</v>
      </c>
      <c r="D128" s="39">
        <v>6</v>
      </c>
      <c r="E128" s="45" t="s">
        <v>21</v>
      </c>
      <c r="F128" s="257"/>
      <c r="G128" s="257"/>
      <c r="H128" s="42">
        <f>SUM(F128,G128)*D128</f>
        <v>0</v>
      </c>
    </row>
    <row r="129" spans="1:8" ht="12.75">
      <c r="A129" s="37"/>
      <c r="B129" s="47" t="s">
        <v>3</v>
      </c>
      <c r="C129" s="123" t="s">
        <v>113</v>
      </c>
      <c r="D129" s="39">
        <v>2</v>
      </c>
      <c r="E129" s="45" t="s">
        <v>21</v>
      </c>
      <c r="F129" s="257"/>
      <c r="G129" s="257"/>
      <c r="H129" s="42">
        <f>SUM(F129:G129)*D129</f>
        <v>0</v>
      </c>
    </row>
    <row r="130" spans="1:9" ht="12.75">
      <c r="A130" s="37"/>
      <c r="B130" s="47" t="s">
        <v>4</v>
      </c>
      <c r="C130" s="123" t="s">
        <v>114</v>
      </c>
      <c r="D130" s="39">
        <v>1</v>
      </c>
      <c r="E130" s="45" t="s">
        <v>21</v>
      </c>
      <c r="F130" s="257"/>
      <c r="G130" s="257"/>
      <c r="H130" s="42">
        <f>SUM(F130:G130)*D130</f>
        <v>0</v>
      </c>
      <c r="I130" s="8"/>
    </row>
    <row r="131" spans="1:8" s="15" customFormat="1" ht="12.75">
      <c r="A131" s="69"/>
      <c r="B131" s="47" t="s">
        <v>5</v>
      </c>
      <c r="C131" s="124" t="s">
        <v>45</v>
      </c>
      <c r="D131" s="125">
        <v>110</v>
      </c>
      <c r="E131" s="72" t="s">
        <v>20</v>
      </c>
      <c r="F131" s="263"/>
      <c r="G131" s="263"/>
      <c r="H131" s="126">
        <f>SUM(F131,G131)*D131</f>
        <v>0</v>
      </c>
    </row>
    <row r="132" spans="1:8" s="15" customFormat="1" ht="12.75">
      <c r="A132" s="69"/>
      <c r="B132" s="47" t="s">
        <v>6</v>
      </c>
      <c r="C132" s="124" t="s">
        <v>25</v>
      </c>
      <c r="D132" s="125">
        <v>20</v>
      </c>
      <c r="E132" s="72" t="s">
        <v>21</v>
      </c>
      <c r="F132" s="263"/>
      <c r="G132" s="263"/>
      <c r="H132" s="126">
        <f>SUM(F132,G132)*D132</f>
        <v>0</v>
      </c>
    </row>
    <row r="133" spans="1:9" ht="12.75">
      <c r="A133" s="37"/>
      <c r="B133" s="47" t="s">
        <v>41</v>
      </c>
      <c r="C133" s="104" t="s">
        <v>70</v>
      </c>
      <c r="D133" s="39">
        <v>600</v>
      </c>
      <c r="E133" s="45" t="s">
        <v>20</v>
      </c>
      <c r="F133" s="257"/>
      <c r="G133" s="257"/>
      <c r="H133" s="42">
        <f>SUM(F133,G133)*D133</f>
        <v>0</v>
      </c>
      <c r="I133" s="8"/>
    </row>
    <row r="134" spans="1:8" ht="12.75">
      <c r="A134" s="37"/>
      <c r="B134" s="47" t="s">
        <v>51</v>
      </c>
      <c r="C134" s="74" t="s">
        <v>177</v>
      </c>
      <c r="D134" s="39">
        <v>25</v>
      </c>
      <c r="E134" s="45" t="s">
        <v>21</v>
      </c>
      <c r="F134" s="257"/>
      <c r="G134" s="257"/>
      <c r="H134" s="42">
        <f>SUM(F134,G134)*D134</f>
        <v>0</v>
      </c>
    </row>
    <row r="135" spans="1:8" ht="12.75">
      <c r="A135" s="37"/>
      <c r="B135" s="47" t="s">
        <v>52</v>
      </c>
      <c r="C135" s="74" t="s">
        <v>26</v>
      </c>
      <c r="D135" s="44">
        <v>800</v>
      </c>
      <c r="E135" s="45" t="s">
        <v>20</v>
      </c>
      <c r="F135" s="257"/>
      <c r="G135" s="276"/>
      <c r="H135" s="42">
        <f>SUM(F135,G135)*D135</f>
        <v>0</v>
      </c>
    </row>
    <row r="136" spans="1:8" ht="12.75">
      <c r="A136" s="37"/>
      <c r="B136" s="75"/>
      <c r="C136" s="36" t="s">
        <v>28</v>
      </c>
      <c r="D136" s="39"/>
      <c r="E136" s="40"/>
      <c r="F136" s="65">
        <f>SUMPRODUCT(D127:D135,F127:F135)</f>
        <v>0</v>
      </c>
      <c r="G136" s="65">
        <f>SUMPRODUCT(D127:D135,G127:G135)</f>
        <v>0</v>
      </c>
      <c r="H136" s="113">
        <f>SUM(H127:H135)</f>
        <v>0</v>
      </c>
    </row>
    <row r="137" spans="1:8" ht="12.75">
      <c r="A137" s="37"/>
      <c r="B137" s="225" t="s">
        <v>24</v>
      </c>
      <c r="C137" s="38" t="s">
        <v>119</v>
      </c>
      <c r="D137" s="39"/>
      <c r="E137" s="40"/>
      <c r="F137" s="41"/>
      <c r="G137" s="41"/>
      <c r="H137" s="113"/>
    </row>
    <row r="138" spans="1:8" ht="12.75">
      <c r="A138" s="37"/>
      <c r="B138" s="225" t="s">
        <v>23</v>
      </c>
      <c r="C138" s="38" t="s">
        <v>120</v>
      </c>
      <c r="D138" s="39"/>
      <c r="E138" s="40"/>
      <c r="F138" s="41"/>
      <c r="G138" s="41"/>
      <c r="H138" s="113"/>
    </row>
    <row r="139" spans="1:8" ht="12.75">
      <c r="A139" s="43"/>
      <c r="B139" s="63" t="s">
        <v>1</v>
      </c>
      <c r="C139" s="47" t="s">
        <v>121</v>
      </c>
      <c r="D139" s="44">
        <v>20</v>
      </c>
      <c r="E139" s="45" t="s">
        <v>21</v>
      </c>
      <c r="F139" s="271"/>
      <c r="G139" s="271"/>
      <c r="H139" s="42">
        <f>SUM(F139,G139)*D139</f>
        <v>0</v>
      </c>
    </row>
    <row r="140" spans="1:8" ht="12.75">
      <c r="A140" s="37"/>
      <c r="B140" s="63" t="s">
        <v>2</v>
      </c>
      <c r="C140" s="47" t="s">
        <v>122</v>
      </c>
      <c r="D140" s="39">
        <v>25</v>
      </c>
      <c r="E140" s="40" t="s">
        <v>123</v>
      </c>
      <c r="F140" s="257"/>
      <c r="G140" s="257"/>
      <c r="H140" s="42">
        <f>SUM(F140,G140)*D140</f>
        <v>0</v>
      </c>
    </row>
    <row r="141" spans="1:8" ht="12.75">
      <c r="A141" s="37"/>
      <c r="B141" s="75"/>
      <c r="C141" s="36" t="s">
        <v>28</v>
      </c>
      <c r="D141" s="39"/>
      <c r="E141" s="40"/>
      <c r="F141" s="65">
        <f>SUMPRODUCT(D139:D140,F139:F140)</f>
        <v>0</v>
      </c>
      <c r="G141" s="65">
        <f>SUMPRODUCT(D139:D140,G139:G140)</f>
        <v>0</v>
      </c>
      <c r="H141" s="113">
        <f>SUM(H139:H140)</f>
        <v>0</v>
      </c>
    </row>
    <row r="142" spans="1:8" ht="12.75">
      <c r="A142" s="37"/>
      <c r="B142" s="225" t="s">
        <v>32</v>
      </c>
      <c r="C142" s="38" t="s">
        <v>33</v>
      </c>
      <c r="D142" s="39"/>
      <c r="E142" s="40"/>
      <c r="F142" s="41"/>
      <c r="G142" s="41"/>
      <c r="H142" s="113"/>
    </row>
    <row r="143" spans="1:8" ht="12.75">
      <c r="A143" s="37"/>
      <c r="B143" s="225" t="s">
        <v>23</v>
      </c>
      <c r="C143" s="38" t="s">
        <v>34</v>
      </c>
      <c r="D143" s="39"/>
      <c r="E143" s="40"/>
      <c r="F143" s="41"/>
      <c r="G143" s="41"/>
      <c r="H143" s="113"/>
    </row>
    <row r="144" spans="1:8" s="11" customFormat="1" ht="25.5">
      <c r="A144" s="69"/>
      <c r="B144" s="216" t="s">
        <v>1</v>
      </c>
      <c r="C144" s="253" t="s">
        <v>235</v>
      </c>
      <c r="D144" s="71">
        <v>125</v>
      </c>
      <c r="E144" s="127" t="s">
        <v>20</v>
      </c>
      <c r="F144" s="263"/>
      <c r="G144" s="263"/>
      <c r="H144" s="126">
        <f>SUM(F144,G144)*D144</f>
        <v>0</v>
      </c>
    </row>
    <row r="145" spans="1:8" ht="12.75">
      <c r="A145" s="37"/>
      <c r="B145" s="225" t="s">
        <v>30</v>
      </c>
      <c r="C145" s="38" t="s">
        <v>100</v>
      </c>
      <c r="D145" s="39"/>
      <c r="E145" s="40"/>
      <c r="F145" s="41"/>
      <c r="G145" s="41"/>
      <c r="H145" s="42"/>
    </row>
    <row r="146" spans="1:8" ht="12.75">
      <c r="A146" s="37"/>
      <c r="B146" s="63" t="s">
        <v>35</v>
      </c>
      <c r="C146" s="70" t="s">
        <v>101</v>
      </c>
      <c r="D146" s="71">
        <v>100</v>
      </c>
      <c r="E146" s="40" t="s">
        <v>20</v>
      </c>
      <c r="F146" s="257"/>
      <c r="G146" s="257"/>
      <c r="H146" s="42">
        <f>SUM(F146,G146)*D146</f>
        <v>0</v>
      </c>
    </row>
    <row r="147" spans="1:8" ht="12.75">
      <c r="A147" s="37"/>
      <c r="B147" s="225" t="s">
        <v>60</v>
      </c>
      <c r="C147" s="38" t="s">
        <v>115</v>
      </c>
      <c r="D147" s="39"/>
      <c r="E147" s="40"/>
      <c r="F147" s="41"/>
      <c r="G147" s="41"/>
      <c r="H147" s="42"/>
    </row>
    <row r="148" spans="1:8" ht="12.75">
      <c r="A148" s="37"/>
      <c r="B148" s="63" t="s">
        <v>82</v>
      </c>
      <c r="C148" s="47" t="s">
        <v>116</v>
      </c>
      <c r="D148" s="39">
        <v>7</v>
      </c>
      <c r="E148" s="40" t="s">
        <v>21</v>
      </c>
      <c r="F148" s="257"/>
      <c r="G148" s="257"/>
      <c r="H148" s="42">
        <f>SUM(F148,G148)*D148</f>
        <v>0</v>
      </c>
    </row>
    <row r="149" spans="1:8" s="15" customFormat="1" ht="12.75">
      <c r="A149" s="37"/>
      <c r="B149" s="63" t="s">
        <v>75</v>
      </c>
      <c r="C149" s="47" t="s">
        <v>117</v>
      </c>
      <c r="D149" s="39">
        <v>2</v>
      </c>
      <c r="E149" s="40" t="s">
        <v>21</v>
      </c>
      <c r="F149" s="257"/>
      <c r="G149" s="257"/>
      <c r="H149" s="42">
        <f>SUM(F149,G149)*D149</f>
        <v>0</v>
      </c>
    </row>
    <row r="150" spans="1:8" ht="12.75">
      <c r="A150" s="37"/>
      <c r="B150" s="63" t="s">
        <v>83</v>
      </c>
      <c r="C150" s="47" t="s">
        <v>118</v>
      </c>
      <c r="D150" s="39">
        <v>9</v>
      </c>
      <c r="E150" s="40" t="s">
        <v>21</v>
      </c>
      <c r="F150" s="257"/>
      <c r="G150" s="257"/>
      <c r="H150" s="42">
        <f>SUM(F150,G150)*D150</f>
        <v>0</v>
      </c>
    </row>
    <row r="151" spans="1:8" ht="12.75">
      <c r="A151" s="37"/>
      <c r="B151" s="75"/>
      <c r="C151" s="38" t="s">
        <v>28</v>
      </c>
      <c r="D151" s="39"/>
      <c r="E151" s="40"/>
      <c r="F151" s="65">
        <f>SUMPRODUCT(D144:D150,F144:F150)</f>
        <v>0</v>
      </c>
      <c r="G151" s="65">
        <f>SUMPRODUCT(D144:D150,G144:G150)</f>
        <v>0</v>
      </c>
      <c r="H151" s="113">
        <f>SUM(H144:H150)</f>
        <v>0</v>
      </c>
    </row>
    <row r="152" spans="1:8" ht="12.75">
      <c r="A152" s="37"/>
      <c r="B152" s="225" t="s">
        <v>104</v>
      </c>
      <c r="C152" s="225" t="s">
        <v>43</v>
      </c>
      <c r="D152" s="39"/>
      <c r="E152" s="40"/>
      <c r="F152" s="41"/>
      <c r="G152" s="41"/>
      <c r="H152" s="42"/>
    </row>
    <row r="153" spans="1:8" ht="12.75">
      <c r="A153" s="37"/>
      <c r="B153" s="63" t="s">
        <v>125</v>
      </c>
      <c r="C153" s="47" t="s">
        <v>49</v>
      </c>
      <c r="D153" s="39">
        <v>8</v>
      </c>
      <c r="E153" s="45" t="s">
        <v>21</v>
      </c>
      <c r="F153" s="257"/>
      <c r="G153" s="257"/>
      <c r="H153" s="42">
        <f>SUM(F153,G153)*D153</f>
        <v>0</v>
      </c>
    </row>
    <row r="154" spans="1:8" ht="12.75">
      <c r="A154" s="37"/>
      <c r="B154" s="63" t="s">
        <v>126</v>
      </c>
      <c r="C154" s="47" t="s">
        <v>129</v>
      </c>
      <c r="D154" s="39">
        <v>3</v>
      </c>
      <c r="E154" s="45" t="s">
        <v>21</v>
      </c>
      <c r="F154" s="257"/>
      <c r="G154" s="257"/>
      <c r="H154" s="42">
        <f>SUM(F154,G154)*D154</f>
        <v>0</v>
      </c>
    </row>
    <row r="155" spans="1:8" ht="12.75">
      <c r="A155" s="37"/>
      <c r="B155" s="63" t="s">
        <v>213</v>
      </c>
      <c r="C155" s="128" t="s">
        <v>130</v>
      </c>
      <c r="D155" s="39">
        <v>9</v>
      </c>
      <c r="E155" s="45" t="s">
        <v>21</v>
      </c>
      <c r="F155" s="257"/>
      <c r="G155" s="257"/>
      <c r="H155" s="42">
        <f>SUM(F155,G155)*D155</f>
        <v>0</v>
      </c>
    </row>
    <row r="156" spans="1:8" ht="12.75">
      <c r="A156" s="37"/>
      <c r="B156" s="63" t="s">
        <v>215</v>
      </c>
      <c r="C156" s="128" t="s">
        <v>131</v>
      </c>
      <c r="D156" s="39">
        <v>2</v>
      </c>
      <c r="E156" s="45" t="s">
        <v>21</v>
      </c>
      <c r="F156" s="257"/>
      <c r="G156" s="257"/>
      <c r="H156" s="42">
        <f>SUM(F156,G156)*D156</f>
        <v>0</v>
      </c>
    </row>
    <row r="157" spans="1:8" ht="12.75">
      <c r="A157" s="37"/>
      <c r="B157" s="63" t="s">
        <v>216</v>
      </c>
      <c r="C157" s="103" t="s">
        <v>79</v>
      </c>
      <c r="D157" s="39">
        <v>7</v>
      </c>
      <c r="E157" s="45" t="s">
        <v>21</v>
      </c>
      <c r="F157" s="257"/>
      <c r="G157" s="257"/>
      <c r="H157" s="42">
        <f>SUM(F157,G157)*D157</f>
        <v>0</v>
      </c>
    </row>
    <row r="158" spans="1:8" ht="12.75">
      <c r="A158" s="37"/>
      <c r="B158" s="75"/>
      <c r="C158" s="38" t="s">
        <v>28</v>
      </c>
      <c r="D158" s="39"/>
      <c r="E158" s="40"/>
      <c r="F158" s="65">
        <f>SUMPRODUCT(F153:F157,D153:D157)</f>
        <v>0</v>
      </c>
      <c r="G158" s="65">
        <f>SUMPRODUCT(G153:G157,D153:D157)</f>
        <v>0</v>
      </c>
      <c r="H158" s="113">
        <f>SUM(H153:H157)</f>
        <v>0</v>
      </c>
    </row>
    <row r="159" spans="1:8" ht="23.25" customHeight="1">
      <c r="A159" s="37"/>
      <c r="B159" s="225" t="s">
        <v>124</v>
      </c>
      <c r="C159" s="129" t="s">
        <v>132</v>
      </c>
      <c r="D159" s="39"/>
      <c r="E159" s="40"/>
      <c r="F159" s="41"/>
      <c r="G159" s="41"/>
      <c r="H159" s="42"/>
    </row>
    <row r="160" spans="1:8" ht="25.5" customHeight="1">
      <c r="A160" s="37"/>
      <c r="B160" s="63" t="s">
        <v>1</v>
      </c>
      <c r="C160" s="122" t="s">
        <v>195</v>
      </c>
      <c r="D160" s="39">
        <v>1</v>
      </c>
      <c r="E160" s="45" t="s">
        <v>133</v>
      </c>
      <c r="F160" s="257"/>
      <c r="G160" s="257"/>
      <c r="H160" s="42">
        <f aca="true" t="shared" si="3" ref="H160:H169">SUM(F160:G160)*D160</f>
        <v>0</v>
      </c>
    </row>
    <row r="161" spans="1:8" ht="12.75">
      <c r="A161" s="37"/>
      <c r="B161" s="63" t="s">
        <v>2</v>
      </c>
      <c r="C161" s="130" t="s">
        <v>134</v>
      </c>
      <c r="D161" s="39">
        <v>4</v>
      </c>
      <c r="E161" s="45" t="s">
        <v>21</v>
      </c>
      <c r="F161" s="257"/>
      <c r="G161" s="257"/>
      <c r="H161" s="42">
        <f t="shared" si="3"/>
        <v>0</v>
      </c>
    </row>
    <row r="162" spans="1:8" ht="12.75">
      <c r="A162" s="37"/>
      <c r="B162" s="63" t="s">
        <v>3</v>
      </c>
      <c r="C162" s="130" t="s">
        <v>135</v>
      </c>
      <c r="D162" s="39">
        <v>1</v>
      </c>
      <c r="E162" s="45" t="s">
        <v>73</v>
      </c>
      <c r="F162" s="257"/>
      <c r="G162" s="257"/>
      <c r="H162" s="42">
        <f t="shared" si="3"/>
        <v>0</v>
      </c>
    </row>
    <row r="163" spans="1:8" ht="25.5">
      <c r="A163" s="37"/>
      <c r="B163" s="63" t="s">
        <v>4</v>
      </c>
      <c r="C163" s="243" t="s">
        <v>136</v>
      </c>
      <c r="D163" s="39">
        <v>2</v>
      </c>
      <c r="E163" s="45" t="s">
        <v>21</v>
      </c>
      <c r="F163" s="257"/>
      <c r="G163" s="257"/>
      <c r="H163" s="42">
        <f t="shared" si="3"/>
        <v>0</v>
      </c>
    </row>
    <row r="164" spans="1:8" ht="12.75">
      <c r="A164" s="37"/>
      <c r="B164" s="63" t="s">
        <v>5</v>
      </c>
      <c r="C164" s="130" t="s">
        <v>137</v>
      </c>
      <c r="D164" s="39">
        <v>5</v>
      </c>
      <c r="E164" s="45" t="s">
        <v>21</v>
      </c>
      <c r="F164" s="257"/>
      <c r="G164" s="257"/>
      <c r="H164" s="42">
        <f t="shared" si="3"/>
        <v>0</v>
      </c>
    </row>
    <row r="165" spans="1:8" ht="12.75">
      <c r="A165" s="132"/>
      <c r="B165" s="63" t="s">
        <v>6</v>
      </c>
      <c r="C165" s="130" t="s">
        <v>138</v>
      </c>
      <c r="D165" s="134">
        <v>100</v>
      </c>
      <c r="E165" s="135" t="s">
        <v>20</v>
      </c>
      <c r="F165" s="136"/>
      <c r="G165" s="136"/>
      <c r="H165" s="137">
        <f>SUM(F165,G165)*D165</f>
        <v>0</v>
      </c>
    </row>
    <row r="166" spans="1:8" ht="12.75">
      <c r="A166" s="132"/>
      <c r="B166" s="63" t="s">
        <v>41</v>
      </c>
      <c r="C166" s="130" t="s">
        <v>139</v>
      </c>
      <c r="D166" s="134">
        <v>6</v>
      </c>
      <c r="E166" s="135" t="s">
        <v>21</v>
      </c>
      <c r="F166" s="136"/>
      <c r="G166" s="136"/>
      <c r="H166" s="137">
        <f>SUM(F166,G166)*D166</f>
        <v>0</v>
      </c>
    </row>
    <row r="167" spans="1:8" ht="14.25" customHeight="1">
      <c r="A167" s="132"/>
      <c r="B167" s="63" t="s">
        <v>51</v>
      </c>
      <c r="C167" s="130" t="s">
        <v>140</v>
      </c>
      <c r="D167" s="134">
        <v>4</v>
      </c>
      <c r="E167" s="135" t="s">
        <v>21</v>
      </c>
      <c r="F167" s="136"/>
      <c r="G167" s="136"/>
      <c r="H167" s="137">
        <f>SUM(F167,G167)*D167</f>
        <v>0</v>
      </c>
    </row>
    <row r="168" spans="1:8" ht="12.75" customHeight="1">
      <c r="A168" s="37"/>
      <c r="B168" s="63" t="s">
        <v>52</v>
      </c>
      <c r="C168" s="130" t="s">
        <v>141</v>
      </c>
      <c r="D168" s="39">
        <v>1</v>
      </c>
      <c r="E168" s="45" t="s">
        <v>73</v>
      </c>
      <c r="F168" s="257"/>
      <c r="G168" s="257"/>
      <c r="H168" s="42">
        <f t="shared" si="3"/>
        <v>0</v>
      </c>
    </row>
    <row r="169" spans="1:8" ht="12.75">
      <c r="A169" s="37"/>
      <c r="B169" s="63" t="s">
        <v>214</v>
      </c>
      <c r="C169" s="130" t="s">
        <v>176</v>
      </c>
      <c r="D169" s="39">
        <v>4</v>
      </c>
      <c r="E169" s="45" t="s">
        <v>21</v>
      </c>
      <c r="F169" s="257"/>
      <c r="G169" s="257"/>
      <c r="H169" s="42">
        <f t="shared" si="3"/>
        <v>0</v>
      </c>
    </row>
    <row r="170" spans="1:8" ht="12.75">
      <c r="A170" s="37"/>
      <c r="B170" s="63" t="s">
        <v>236</v>
      </c>
      <c r="C170" s="130" t="s">
        <v>142</v>
      </c>
      <c r="D170" s="39">
        <v>1</v>
      </c>
      <c r="E170" s="135" t="s">
        <v>21</v>
      </c>
      <c r="F170" s="257"/>
      <c r="G170" s="257"/>
      <c r="H170" s="42">
        <f>SUM(F170:G170)*D170</f>
        <v>0</v>
      </c>
    </row>
    <row r="171" spans="1:8" ht="12.75">
      <c r="A171" s="37"/>
      <c r="B171" s="75"/>
      <c r="C171" s="36" t="s">
        <v>28</v>
      </c>
      <c r="D171" s="39"/>
      <c r="E171" s="40"/>
      <c r="F171" s="65">
        <f>SUMPRODUCT(D160:D170,F160:F170)</f>
        <v>0</v>
      </c>
      <c r="G171" s="65">
        <f>SUMPRODUCT(D160:D170,G160:G170)</f>
        <v>0</v>
      </c>
      <c r="H171" s="113">
        <f>SUM(H160:H170)</f>
        <v>0</v>
      </c>
    </row>
    <row r="172" spans="1:8" ht="12.75">
      <c r="A172" s="37"/>
      <c r="B172" s="225" t="s">
        <v>102</v>
      </c>
      <c r="C172" s="38" t="s">
        <v>103</v>
      </c>
      <c r="D172" s="39"/>
      <c r="E172" s="40"/>
      <c r="F172" s="41"/>
      <c r="G172" s="41"/>
      <c r="H172" s="42"/>
    </row>
    <row r="173" spans="1:8" ht="12.75">
      <c r="A173" s="37"/>
      <c r="B173" s="63" t="s">
        <v>23</v>
      </c>
      <c r="C173" s="47" t="s">
        <v>72</v>
      </c>
      <c r="D173" s="39">
        <v>1</v>
      </c>
      <c r="E173" s="40" t="s">
        <v>73</v>
      </c>
      <c r="F173" s="257"/>
      <c r="G173" s="257"/>
      <c r="H173" s="42">
        <f>SUM(F173,G173)*D173</f>
        <v>0</v>
      </c>
    </row>
    <row r="174" spans="1:8" ht="12.75">
      <c r="A174" s="37"/>
      <c r="B174" s="63" t="s">
        <v>30</v>
      </c>
      <c r="C174" s="47" t="s">
        <v>143</v>
      </c>
      <c r="D174" s="39">
        <v>1</v>
      </c>
      <c r="E174" s="40" t="s">
        <v>73</v>
      </c>
      <c r="F174" s="257"/>
      <c r="G174" s="257"/>
      <c r="H174" s="42">
        <f>SUM(F174,G174)*D174</f>
        <v>0</v>
      </c>
    </row>
    <row r="175" spans="1:8" ht="12.75">
      <c r="A175" s="37"/>
      <c r="B175" s="63" t="s">
        <v>60</v>
      </c>
      <c r="C175" s="104" t="s">
        <v>74</v>
      </c>
      <c r="D175" s="39">
        <v>10</v>
      </c>
      <c r="E175" s="45" t="s">
        <v>73</v>
      </c>
      <c r="F175" s="257"/>
      <c r="G175" s="257"/>
      <c r="H175" s="42">
        <f>SUM(F175:G175)*D175</f>
        <v>0</v>
      </c>
    </row>
    <row r="176" spans="1:8" ht="40.5" customHeight="1">
      <c r="A176" s="37"/>
      <c r="B176" s="63" t="s">
        <v>104</v>
      </c>
      <c r="C176" s="138" t="s">
        <v>71</v>
      </c>
      <c r="D176" s="39">
        <v>4</v>
      </c>
      <c r="E176" s="45" t="s">
        <v>21</v>
      </c>
      <c r="F176" s="257"/>
      <c r="G176" s="257"/>
      <c r="H176" s="42">
        <f>SUM(F176:G176)*D176</f>
        <v>0</v>
      </c>
    </row>
    <row r="177" spans="1:8" ht="12.75">
      <c r="A177" s="37"/>
      <c r="B177" s="63" t="s">
        <v>105</v>
      </c>
      <c r="C177" s="224" t="s">
        <v>233</v>
      </c>
      <c r="D177" s="139">
        <v>8</v>
      </c>
      <c r="E177" s="144" t="s">
        <v>20</v>
      </c>
      <c r="F177" s="140"/>
      <c r="G177" s="140"/>
      <c r="H177" s="141">
        <f>SUM(F177,G177)*D177</f>
        <v>0</v>
      </c>
    </row>
    <row r="178" spans="1:8" ht="12.75">
      <c r="A178" s="37"/>
      <c r="B178" s="63" t="s">
        <v>107</v>
      </c>
      <c r="C178" s="109" t="s">
        <v>80</v>
      </c>
      <c r="D178" s="39">
        <v>1</v>
      </c>
      <c r="E178" s="45" t="s">
        <v>81</v>
      </c>
      <c r="F178" s="257"/>
      <c r="G178" s="257"/>
      <c r="H178" s="42">
        <f>SUM(F178,G178)*D178</f>
        <v>0</v>
      </c>
    </row>
    <row r="179" spans="1:8" ht="12.75">
      <c r="A179" s="37"/>
      <c r="B179" s="75"/>
      <c r="C179" s="36" t="s">
        <v>28</v>
      </c>
      <c r="D179" s="39"/>
      <c r="E179" s="40"/>
      <c r="F179" s="65">
        <f>SUMPRODUCT(D173:D178,F173:F178)</f>
        <v>0</v>
      </c>
      <c r="G179" s="65">
        <f>SUMPRODUCT(D173:D178,G173:G178)</f>
        <v>0</v>
      </c>
      <c r="H179" s="113">
        <f>SUM(H173:H178)</f>
        <v>0</v>
      </c>
    </row>
    <row r="180" spans="1:8" ht="12.75">
      <c r="A180" s="37"/>
      <c r="B180" s="75"/>
      <c r="C180" s="36" t="s">
        <v>171</v>
      </c>
      <c r="D180" s="39"/>
      <c r="E180" s="40"/>
      <c r="F180" s="65">
        <f>SUM(F136,F151,F141,F158,F171,F179)</f>
        <v>0</v>
      </c>
      <c r="G180" s="65">
        <f>SUM(G136,G151,G141,G158,G171,G179)</f>
        <v>0</v>
      </c>
      <c r="H180" s="76">
        <f>SUM(H136,H151,H141,H158,H171,H179)</f>
        <v>0</v>
      </c>
    </row>
    <row r="181" spans="1:8" ht="12.75">
      <c r="A181" s="289">
        <v>2</v>
      </c>
      <c r="B181" s="290"/>
      <c r="C181" s="299" t="s">
        <v>153</v>
      </c>
      <c r="D181" s="297"/>
      <c r="E181" s="297"/>
      <c r="F181" s="297"/>
      <c r="G181" s="297"/>
      <c r="H181" s="298"/>
    </row>
    <row r="182" spans="1:8" ht="12.75">
      <c r="A182" s="37"/>
      <c r="B182" s="38" t="s">
        <v>29</v>
      </c>
      <c r="C182" s="38" t="s">
        <v>0</v>
      </c>
      <c r="D182" s="39"/>
      <c r="E182" s="40"/>
      <c r="F182" s="41"/>
      <c r="G182" s="41"/>
      <c r="H182" s="42"/>
    </row>
    <row r="183" spans="1:8" ht="12.75">
      <c r="A183" s="43"/>
      <c r="B183" s="225" t="s">
        <v>23</v>
      </c>
      <c r="C183" s="38" t="s">
        <v>91</v>
      </c>
      <c r="D183" s="44"/>
      <c r="E183" s="45"/>
      <c r="F183" s="65"/>
      <c r="G183" s="65"/>
      <c r="H183" s="113"/>
    </row>
    <row r="184" spans="1:8" ht="25.5">
      <c r="A184" s="43"/>
      <c r="B184" s="63" t="s">
        <v>1</v>
      </c>
      <c r="C184" s="232" t="s">
        <v>196</v>
      </c>
      <c r="D184" s="44">
        <v>3</v>
      </c>
      <c r="E184" s="45" t="s">
        <v>21</v>
      </c>
      <c r="F184" s="271"/>
      <c r="G184" s="271"/>
      <c r="H184" s="42">
        <f>SUM(G184,F184)*D184</f>
        <v>0</v>
      </c>
    </row>
    <row r="185" spans="1:8" ht="27.75" customHeight="1">
      <c r="A185" s="43"/>
      <c r="B185" s="63" t="s">
        <v>2</v>
      </c>
      <c r="C185" s="123" t="s">
        <v>146</v>
      </c>
      <c r="D185" s="44">
        <v>3</v>
      </c>
      <c r="E185" s="45" t="s">
        <v>21</v>
      </c>
      <c r="F185" s="271"/>
      <c r="G185" s="271"/>
      <c r="H185" s="42">
        <f>SUM(G185,F185)*D185</f>
        <v>0</v>
      </c>
    </row>
    <row r="186" spans="1:8" ht="12.75">
      <c r="A186" s="43"/>
      <c r="B186" s="47"/>
      <c r="C186" s="36" t="s">
        <v>28</v>
      </c>
      <c r="D186" s="44"/>
      <c r="E186" s="45"/>
      <c r="F186" s="65">
        <f>SUMPRODUCT(F184:F185,D184:D185)</f>
        <v>0</v>
      </c>
      <c r="G186" s="65">
        <f>SUMPRODUCT(G184:G185,D184:D185)</f>
        <v>0</v>
      </c>
      <c r="H186" s="113">
        <f>SUM(H184:H185)</f>
        <v>0</v>
      </c>
    </row>
    <row r="187" spans="1:8" ht="25.5">
      <c r="A187" s="43"/>
      <c r="B187" s="38" t="s">
        <v>24</v>
      </c>
      <c r="C187" s="142" t="s">
        <v>147</v>
      </c>
      <c r="D187" s="44"/>
      <c r="E187" s="45"/>
      <c r="F187" s="65"/>
      <c r="G187" s="65"/>
      <c r="H187" s="113"/>
    </row>
    <row r="188" spans="1:8" ht="26.25" customHeight="1">
      <c r="A188" s="43"/>
      <c r="B188" s="63" t="s">
        <v>1</v>
      </c>
      <c r="C188" s="122" t="s">
        <v>148</v>
      </c>
      <c r="D188" s="44">
        <v>1</v>
      </c>
      <c r="E188" s="45" t="s">
        <v>133</v>
      </c>
      <c r="F188" s="271"/>
      <c r="G188" s="271"/>
      <c r="H188" s="42">
        <f>SUM(G188,F188)*D188</f>
        <v>0</v>
      </c>
    </row>
    <row r="189" spans="1:8" ht="12.75">
      <c r="A189" s="132"/>
      <c r="B189" s="63" t="s">
        <v>2</v>
      </c>
      <c r="C189" s="133" t="s">
        <v>138</v>
      </c>
      <c r="D189" s="134">
        <v>150</v>
      </c>
      <c r="E189" s="135" t="s">
        <v>20</v>
      </c>
      <c r="F189" s="136"/>
      <c r="G189" s="136"/>
      <c r="H189" s="137">
        <f>SUM(F189,G189)*D189</f>
        <v>0</v>
      </c>
    </row>
    <row r="190" spans="1:8" ht="12.75">
      <c r="A190" s="132"/>
      <c r="B190" s="63" t="s">
        <v>3</v>
      </c>
      <c r="C190" s="143" t="s">
        <v>139</v>
      </c>
      <c r="D190" s="134">
        <v>6</v>
      </c>
      <c r="E190" s="135" t="s">
        <v>21</v>
      </c>
      <c r="F190" s="136"/>
      <c r="G190" s="136"/>
      <c r="H190" s="137">
        <f>SUM(F190,G190)*D190</f>
        <v>0</v>
      </c>
    </row>
    <row r="191" spans="1:8" ht="12.75">
      <c r="A191" s="132"/>
      <c r="B191" s="63" t="s">
        <v>4</v>
      </c>
      <c r="C191" s="130" t="s">
        <v>140</v>
      </c>
      <c r="D191" s="134">
        <v>4</v>
      </c>
      <c r="E191" s="135" t="s">
        <v>21</v>
      </c>
      <c r="F191" s="136"/>
      <c r="G191" s="136"/>
      <c r="H191" s="137">
        <f>SUM(F191,G191)*D191</f>
        <v>0</v>
      </c>
    </row>
    <row r="192" spans="1:8" ht="25.5">
      <c r="A192" s="37"/>
      <c r="B192" s="63" t="s">
        <v>5</v>
      </c>
      <c r="C192" s="236" t="s">
        <v>136</v>
      </c>
      <c r="D192" s="39">
        <v>6</v>
      </c>
      <c r="E192" s="45" t="s">
        <v>21</v>
      </c>
      <c r="F192" s="257"/>
      <c r="G192" s="257"/>
      <c r="H192" s="42">
        <f>SUM(F192:G192)*D192</f>
        <v>0</v>
      </c>
    </row>
    <row r="193" spans="1:8" ht="12.75">
      <c r="A193" s="43"/>
      <c r="B193" s="63" t="s">
        <v>6</v>
      </c>
      <c r="C193" s="130" t="s">
        <v>135</v>
      </c>
      <c r="D193" s="44">
        <v>1</v>
      </c>
      <c r="E193" s="45" t="s">
        <v>73</v>
      </c>
      <c r="F193" s="271"/>
      <c r="G193" s="271"/>
      <c r="H193" s="42">
        <f>SUM(F193:G193)*D193</f>
        <v>0</v>
      </c>
    </row>
    <row r="194" spans="1:8" ht="12.75">
      <c r="A194" s="43"/>
      <c r="B194" s="63" t="s">
        <v>41</v>
      </c>
      <c r="C194" s="130" t="s">
        <v>137</v>
      </c>
      <c r="D194" s="44">
        <v>4</v>
      </c>
      <c r="E194" s="45" t="s">
        <v>21</v>
      </c>
      <c r="F194" s="271"/>
      <c r="G194" s="271"/>
      <c r="H194" s="42">
        <f>SUM(G194,F194)*D194</f>
        <v>0</v>
      </c>
    </row>
    <row r="195" spans="1:8" ht="12.75">
      <c r="A195" s="132"/>
      <c r="B195" s="63" t="s">
        <v>51</v>
      </c>
      <c r="C195" s="130" t="s">
        <v>134</v>
      </c>
      <c r="D195" s="134">
        <v>5</v>
      </c>
      <c r="E195" s="135" t="s">
        <v>21</v>
      </c>
      <c r="F195" s="136"/>
      <c r="G195" s="136"/>
      <c r="H195" s="137">
        <f>SUM(F195,G195)*D195</f>
        <v>0</v>
      </c>
    </row>
    <row r="196" spans="1:8" ht="12.75">
      <c r="A196" s="43"/>
      <c r="B196" s="47"/>
      <c r="C196" s="36" t="s">
        <v>28</v>
      </c>
      <c r="D196" s="44"/>
      <c r="E196" s="45"/>
      <c r="F196" s="65">
        <f>SUMPRODUCT(F188:F195,D188:D195)</f>
        <v>0</v>
      </c>
      <c r="G196" s="65">
        <f>SUMPRODUCT(D188:D195,G188:G195)</f>
        <v>0</v>
      </c>
      <c r="H196" s="113">
        <f>SUM(H188:H195)</f>
        <v>0</v>
      </c>
    </row>
    <row r="197" spans="1:8" ht="12.75">
      <c r="A197" s="43"/>
      <c r="B197" s="38" t="s">
        <v>32</v>
      </c>
      <c r="C197" s="38" t="s">
        <v>33</v>
      </c>
      <c r="D197" s="44"/>
      <c r="E197" s="45"/>
      <c r="F197" s="46"/>
      <c r="G197" s="46"/>
      <c r="H197" s="113"/>
    </row>
    <row r="198" spans="1:8" ht="12.75">
      <c r="A198" s="43"/>
      <c r="B198" s="38" t="s">
        <v>23</v>
      </c>
      <c r="C198" s="38" t="s">
        <v>34</v>
      </c>
      <c r="D198" s="44"/>
      <c r="E198" s="45"/>
      <c r="F198" s="46"/>
      <c r="G198" s="46"/>
      <c r="H198" s="113"/>
    </row>
    <row r="199" spans="1:8" ht="12.75">
      <c r="A199" s="43"/>
      <c r="B199" s="47" t="s">
        <v>1</v>
      </c>
      <c r="C199" s="63" t="s">
        <v>199</v>
      </c>
      <c r="D199" s="125">
        <v>35</v>
      </c>
      <c r="E199" s="45" t="s">
        <v>20</v>
      </c>
      <c r="F199" s="271"/>
      <c r="G199" s="271"/>
      <c r="H199" s="42">
        <f>SUM(F199,G199)*D199</f>
        <v>0</v>
      </c>
    </row>
    <row r="200" spans="1:8" ht="12.75">
      <c r="A200" s="43"/>
      <c r="B200" s="38" t="s">
        <v>30</v>
      </c>
      <c r="C200" s="38" t="s">
        <v>100</v>
      </c>
      <c r="D200" s="44"/>
      <c r="E200" s="45"/>
      <c r="F200" s="46"/>
      <c r="G200" s="46"/>
      <c r="H200" s="42"/>
    </row>
    <row r="201" spans="1:8" ht="12.75">
      <c r="A201" s="43"/>
      <c r="B201" s="47" t="s">
        <v>35</v>
      </c>
      <c r="C201" s="47" t="s">
        <v>101</v>
      </c>
      <c r="D201" s="44">
        <v>110</v>
      </c>
      <c r="E201" s="45" t="s">
        <v>20</v>
      </c>
      <c r="F201" s="271"/>
      <c r="G201" s="271"/>
      <c r="H201" s="42">
        <f>SUM(F201,G201)*D201</f>
        <v>0</v>
      </c>
    </row>
    <row r="202" spans="1:8" ht="12.75">
      <c r="A202" s="43"/>
      <c r="B202" s="38" t="s">
        <v>60</v>
      </c>
      <c r="C202" s="38" t="s">
        <v>43</v>
      </c>
      <c r="D202" s="44"/>
      <c r="E202" s="45"/>
      <c r="F202" s="46"/>
      <c r="G202" s="46"/>
      <c r="H202" s="42"/>
    </row>
    <row r="203" spans="1:8" ht="12.75">
      <c r="A203" s="43"/>
      <c r="B203" s="47" t="s">
        <v>82</v>
      </c>
      <c r="C203" s="47" t="s">
        <v>49</v>
      </c>
      <c r="D203" s="44">
        <v>7</v>
      </c>
      <c r="E203" s="45" t="s">
        <v>21</v>
      </c>
      <c r="F203" s="271"/>
      <c r="G203" s="271"/>
      <c r="H203" s="42">
        <f>SUM(F203,G203)*D203</f>
        <v>0</v>
      </c>
    </row>
    <row r="204" spans="1:8" ht="12.75">
      <c r="A204" s="43"/>
      <c r="B204" s="47" t="s">
        <v>75</v>
      </c>
      <c r="C204" s="98" t="s">
        <v>76</v>
      </c>
      <c r="D204" s="44">
        <v>1</v>
      </c>
      <c r="E204" s="45" t="s">
        <v>21</v>
      </c>
      <c r="F204" s="271"/>
      <c r="G204" s="271"/>
      <c r="H204" s="42">
        <f>SUM(F204,G204)*D204</f>
        <v>0</v>
      </c>
    </row>
    <row r="205" spans="1:8" ht="12.75">
      <c r="A205" s="43"/>
      <c r="B205" s="47" t="s">
        <v>83</v>
      </c>
      <c r="C205" s="98" t="s">
        <v>77</v>
      </c>
      <c r="D205" s="44">
        <v>1</v>
      </c>
      <c r="E205" s="45" t="s">
        <v>21</v>
      </c>
      <c r="F205" s="271"/>
      <c r="G205" s="271"/>
      <c r="H205" s="42">
        <f>SUM(F205,G205)*D205</f>
        <v>0</v>
      </c>
    </row>
    <row r="206" spans="1:8" ht="12.75">
      <c r="A206" s="43"/>
      <c r="B206" s="47" t="s">
        <v>78</v>
      </c>
      <c r="C206" s="103" t="s">
        <v>79</v>
      </c>
      <c r="D206" s="44">
        <v>3</v>
      </c>
      <c r="E206" s="45" t="s">
        <v>21</v>
      </c>
      <c r="F206" s="271"/>
      <c r="G206" s="271"/>
      <c r="H206" s="42">
        <f>SUM(F206,G206)*D206</f>
        <v>0</v>
      </c>
    </row>
    <row r="207" spans="1:8" ht="12.75">
      <c r="A207" s="43"/>
      <c r="B207" s="47"/>
      <c r="C207" s="38" t="s">
        <v>28</v>
      </c>
      <c r="D207" s="44"/>
      <c r="E207" s="45"/>
      <c r="F207" s="282">
        <f>SUMPRODUCT(D199:D206,F199:F206)</f>
        <v>0</v>
      </c>
      <c r="G207" s="282">
        <f>SUMPRODUCT(D199:D206,G199:G206)</f>
        <v>0</v>
      </c>
      <c r="H207" s="113">
        <f>SUM(H199:H206)</f>
        <v>0</v>
      </c>
    </row>
    <row r="208" spans="1:8" ht="12.75">
      <c r="A208" s="43"/>
      <c r="B208" s="225" t="s">
        <v>104</v>
      </c>
      <c r="C208" s="38" t="s">
        <v>31</v>
      </c>
      <c r="D208" s="44"/>
      <c r="E208" s="45"/>
      <c r="F208" s="46"/>
      <c r="G208" s="46"/>
      <c r="H208" s="42"/>
    </row>
    <row r="209" spans="1:8" ht="12.75">
      <c r="A209" s="43"/>
      <c r="B209" s="63" t="s">
        <v>125</v>
      </c>
      <c r="C209" s="47" t="s">
        <v>149</v>
      </c>
      <c r="D209" s="44">
        <v>1</v>
      </c>
      <c r="E209" s="45" t="s">
        <v>21</v>
      </c>
      <c r="F209" s="277"/>
      <c r="G209" s="277"/>
      <c r="H209" s="42">
        <f>SUM(F209,G209)*D209</f>
        <v>0</v>
      </c>
    </row>
    <row r="210" spans="1:8" ht="12.75">
      <c r="A210" s="43"/>
      <c r="B210" s="63" t="s">
        <v>126</v>
      </c>
      <c r="C210" s="47" t="s">
        <v>150</v>
      </c>
      <c r="D210" s="44">
        <v>1</v>
      </c>
      <c r="E210" s="45" t="s">
        <v>21</v>
      </c>
      <c r="F210" s="277"/>
      <c r="G210" s="277"/>
      <c r="H210" s="42">
        <f>SUM(F210,G210)*D210</f>
        <v>0</v>
      </c>
    </row>
    <row r="211" spans="1:9" ht="12.75">
      <c r="A211" s="43"/>
      <c r="B211" s="63" t="s">
        <v>213</v>
      </c>
      <c r="C211" s="47" t="s">
        <v>151</v>
      </c>
      <c r="D211" s="44">
        <v>3</v>
      </c>
      <c r="E211" s="45" t="s">
        <v>21</v>
      </c>
      <c r="F211" s="271"/>
      <c r="G211" s="271"/>
      <c r="H211" s="42">
        <f>SUM(F211,G211)*D211</f>
        <v>0</v>
      </c>
      <c r="I211" s="8"/>
    </row>
    <row r="212" spans="1:8" ht="12.75">
      <c r="A212" s="43"/>
      <c r="B212" s="225" t="s">
        <v>105</v>
      </c>
      <c r="C212" s="38" t="s">
        <v>42</v>
      </c>
      <c r="D212" s="44"/>
      <c r="E212" s="45"/>
      <c r="F212" s="46"/>
      <c r="G212" s="46"/>
      <c r="H212" s="42"/>
    </row>
    <row r="213" spans="1:8" ht="12.75">
      <c r="A213" s="43"/>
      <c r="B213" s="63" t="s">
        <v>127</v>
      </c>
      <c r="C213" s="47" t="s">
        <v>97</v>
      </c>
      <c r="D213" s="44">
        <v>3</v>
      </c>
      <c r="E213" s="45" t="s">
        <v>21</v>
      </c>
      <c r="F213" s="271"/>
      <c r="G213" s="271"/>
      <c r="H213" s="42">
        <f>SUM(F213,G213)*D213</f>
        <v>0</v>
      </c>
    </row>
    <row r="214" spans="1:8" ht="12.75">
      <c r="A214" s="43"/>
      <c r="B214" s="63" t="s">
        <v>128</v>
      </c>
      <c r="C214" s="63" t="s">
        <v>219</v>
      </c>
      <c r="D214" s="44">
        <v>1</v>
      </c>
      <c r="E214" s="45" t="s">
        <v>21</v>
      </c>
      <c r="F214" s="271"/>
      <c r="G214" s="271"/>
      <c r="H214" s="42">
        <f>SUM(F214,G214)*D214</f>
        <v>0</v>
      </c>
    </row>
    <row r="215" spans="1:8" ht="12.75">
      <c r="A215" s="43"/>
      <c r="B215" s="47"/>
      <c r="C215" s="38" t="s">
        <v>28</v>
      </c>
      <c r="D215" s="44"/>
      <c r="E215" s="45"/>
      <c r="F215" s="65">
        <f>SUMPRODUCT(D209:D214,F209:F214)</f>
        <v>0</v>
      </c>
      <c r="G215" s="65">
        <f>SUMPRODUCT(D209:D214,G209:G214)</f>
        <v>0</v>
      </c>
      <c r="H215" s="113">
        <f>SUM(H209:H214)</f>
        <v>0</v>
      </c>
    </row>
    <row r="216" spans="1:8" ht="12.75">
      <c r="A216" s="43"/>
      <c r="B216" s="225" t="s">
        <v>124</v>
      </c>
      <c r="C216" s="38" t="s">
        <v>103</v>
      </c>
      <c r="D216" s="44"/>
      <c r="E216" s="45"/>
      <c r="F216" s="46"/>
      <c r="G216" s="46"/>
      <c r="H216" s="113"/>
    </row>
    <row r="217" spans="1:8" ht="12.75">
      <c r="A217" s="43"/>
      <c r="B217" s="63" t="s">
        <v>23</v>
      </c>
      <c r="C217" s="70" t="s">
        <v>152</v>
      </c>
      <c r="D217" s="44">
        <v>12</v>
      </c>
      <c r="E217" s="45" t="s">
        <v>21</v>
      </c>
      <c r="F217" s="271"/>
      <c r="G217" s="271"/>
      <c r="H217" s="42">
        <f>SUM(G217,F217)*D217</f>
        <v>0</v>
      </c>
    </row>
    <row r="218" spans="1:8" ht="38.25" customHeight="1">
      <c r="A218" s="43"/>
      <c r="B218" s="63" t="s">
        <v>30</v>
      </c>
      <c r="C218" s="138" t="s">
        <v>71</v>
      </c>
      <c r="D218" s="44">
        <v>4</v>
      </c>
      <c r="E218" s="45" t="s">
        <v>21</v>
      </c>
      <c r="F218" s="271"/>
      <c r="G218" s="271"/>
      <c r="H218" s="42">
        <f>SUM(G218,F218)*D218</f>
        <v>0</v>
      </c>
    </row>
    <row r="219" spans="1:8" ht="12.75">
      <c r="A219" s="43"/>
      <c r="B219" s="63" t="s">
        <v>60</v>
      </c>
      <c r="C219" s="104" t="s">
        <v>74</v>
      </c>
      <c r="D219" s="44">
        <v>10</v>
      </c>
      <c r="E219" s="45" t="s">
        <v>21</v>
      </c>
      <c r="F219" s="271"/>
      <c r="G219" s="271"/>
      <c r="H219" s="42">
        <f>SUM(G219,F219)*D219</f>
        <v>0</v>
      </c>
    </row>
    <row r="220" spans="1:8" ht="12.75">
      <c r="A220" s="43"/>
      <c r="B220" s="63" t="s">
        <v>104</v>
      </c>
      <c r="C220" s="109" t="s">
        <v>80</v>
      </c>
      <c r="D220" s="44">
        <v>1</v>
      </c>
      <c r="E220" s="45" t="s">
        <v>81</v>
      </c>
      <c r="F220" s="271"/>
      <c r="G220" s="271"/>
      <c r="H220" s="42">
        <f>SUM(G220,F220)*D220</f>
        <v>0</v>
      </c>
    </row>
    <row r="221" spans="1:8" ht="12.75">
      <c r="A221" s="43"/>
      <c r="B221" s="63" t="s">
        <v>105</v>
      </c>
      <c r="C221" s="47" t="s">
        <v>72</v>
      </c>
      <c r="D221" s="44">
        <v>1</v>
      </c>
      <c r="E221" s="45" t="s">
        <v>21</v>
      </c>
      <c r="F221" s="271"/>
      <c r="G221" s="271"/>
      <c r="H221" s="42">
        <f>SUM(F221,G221)*D221</f>
        <v>0</v>
      </c>
    </row>
    <row r="222" spans="1:8" ht="12.75">
      <c r="A222" s="37"/>
      <c r="B222" s="63" t="s">
        <v>107</v>
      </c>
      <c r="C222" s="224" t="s">
        <v>233</v>
      </c>
      <c r="D222" s="139">
        <v>7</v>
      </c>
      <c r="E222" s="144" t="s">
        <v>20</v>
      </c>
      <c r="F222" s="140"/>
      <c r="G222" s="140"/>
      <c r="H222" s="141">
        <f>SUM(F222,G222)*D222</f>
        <v>0</v>
      </c>
    </row>
    <row r="223" spans="1:8" ht="12.75">
      <c r="A223" s="37"/>
      <c r="B223" s="63" t="s">
        <v>194</v>
      </c>
      <c r="C223" s="63" t="s">
        <v>197</v>
      </c>
      <c r="D223" s="139">
        <v>1</v>
      </c>
      <c r="E223" s="144" t="s">
        <v>73</v>
      </c>
      <c r="F223" s="140"/>
      <c r="G223" s="140"/>
      <c r="H223" s="141">
        <f>SUM(F223,G223)*D223</f>
        <v>0</v>
      </c>
    </row>
    <row r="224" spans="1:8" ht="12.75">
      <c r="A224" s="43"/>
      <c r="B224" s="47"/>
      <c r="C224" s="36" t="s">
        <v>28</v>
      </c>
      <c r="D224" s="44"/>
      <c r="E224" s="45"/>
      <c r="F224" s="65">
        <f>SUMPRODUCT(F217:F223,D217:D223)</f>
        <v>0</v>
      </c>
      <c r="G224" s="65">
        <f>SUMPRODUCT(G217:G223,D217:D223)</f>
        <v>0</v>
      </c>
      <c r="H224" s="113">
        <f>SUM(H217:H223)</f>
        <v>0</v>
      </c>
    </row>
    <row r="225" spans="1:8" ht="12.75">
      <c r="A225" s="37"/>
      <c r="B225" s="75"/>
      <c r="C225" s="36" t="s">
        <v>172</v>
      </c>
      <c r="D225" s="39"/>
      <c r="E225" s="40"/>
      <c r="F225" s="65">
        <f>SUM(F186,F196,F207,F215,F224)</f>
        <v>0</v>
      </c>
      <c r="G225" s="65">
        <f>SUM(G186,G196,G207,G215,G224)</f>
        <v>0</v>
      </c>
      <c r="H225" s="76">
        <f>SUM(H224,H207,H196,H186,H215)</f>
        <v>0</v>
      </c>
    </row>
    <row r="226" spans="1:8" ht="12.75">
      <c r="A226" s="37"/>
      <c r="B226" s="75"/>
      <c r="C226" s="64" t="s">
        <v>198</v>
      </c>
      <c r="D226" s="39"/>
      <c r="E226" s="40"/>
      <c r="F226" s="65">
        <f>SUM(F180,F225)</f>
        <v>0</v>
      </c>
      <c r="G226" s="65">
        <f>SUM(G180,G225)</f>
        <v>0</v>
      </c>
      <c r="H226" s="65">
        <f>SUM(H180,H225)</f>
        <v>0</v>
      </c>
    </row>
    <row r="227" spans="1:8" s="10" customFormat="1" ht="28.5" customHeight="1">
      <c r="A227" s="35" t="s">
        <v>163</v>
      </c>
      <c r="B227" s="292" t="s">
        <v>230</v>
      </c>
      <c r="C227" s="293"/>
      <c r="D227" s="118"/>
      <c r="E227" s="119"/>
      <c r="F227" s="120"/>
      <c r="G227" s="120"/>
      <c r="H227" s="121"/>
    </row>
    <row r="228" spans="1:8" ht="12.75">
      <c r="A228" s="289">
        <v>1</v>
      </c>
      <c r="B228" s="290"/>
      <c r="C228" s="296" t="s">
        <v>162</v>
      </c>
      <c r="D228" s="297"/>
      <c r="E228" s="297"/>
      <c r="F228" s="297"/>
      <c r="G228" s="297"/>
      <c r="H228" s="298"/>
    </row>
    <row r="229" spans="1:8" ht="12.75">
      <c r="A229" s="37"/>
      <c r="B229" s="38" t="s">
        <v>29</v>
      </c>
      <c r="C229" s="38" t="s">
        <v>0</v>
      </c>
      <c r="D229" s="39"/>
      <c r="E229" s="40"/>
      <c r="F229" s="41"/>
      <c r="G229" s="41"/>
      <c r="H229" s="42"/>
    </row>
    <row r="230" spans="1:8" s="11" customFormat="1" ht="12.75">
      <c r="A230" s="43"/>
      <c r="B230" s="38" t="s">
        <v>23</v>
      </c>
      <c r="C230" s="38" t="s">
        <v>91</v>
      </c>
      <c r="D230" s="44"/>
      <c r="E230" s="45" t="s">
        <v>19</v>
      </c>
      <c r="F230" s="46"/>
      <c r="G230" s="46"/>
      <c r="H230" s="42"/>
    </row>
    <row r="231" spans="1:8" ht="25.5">
      <c r="A231" s="37"/>
      <c r="B231" s="47" t="s">
        <v>1</v>
      </c>
      <c r="C231" s="145" t="s">
        <v>160</v>
      </c>
      <c r="D231" s="39">
        <v>3</v>
      </c>
      <c r="E231" s="45" t="s">
        <v>21</v>
      </c>
      <c r="F231" s="257"/>
      <c r="G231" s="257"/>
      <c r="H231" s="42">
        <f aca="true" t="shared" si="4" ref="H231:H238">SUM(F231,G231)*D231</f>
        <v>0</v>
      </c>
    </row>
    <row r="232" spans="1:8" ht="13.5" customHeight="1">
      <c r="A232" s="37"/>
      <c r="B232" s="47" t="s">
        <v>2</v>
      </c>
      <c r="C232" s="146" t="s">
        <v>179</v>
      </c>
      <c r="D232" s="39">
        <v>3</v>
      </c>
      <c r="E232" s="45" t="s">
        <v>21</v>
      </c>
      <c r="F232" s="257"/>
      <c r="G232" s="257"/>
      <c r="H232" s="42">
        <f t="shared" si="4"/>
        <v>0</v>
      </c>
    </row>
    <row r="233" spans="1:8" ht="12.75">
      <c r="A233" s="37"/>
      <c r="B233" s="47" t="s">
        <v>3</v>
      </c>
      <c r="C233" s="74" t="s">
        <v>26</v>
      </c>
      <c r="D233" s="44">
        <v>120</v>
      </c>
      <c r="E233" s="58" t="s">
        <v>20</v>
      </c>
      <c r="F233" s="257"/>
      <c r="G233" s="257"/>
      <c r="H233" s="42">
        <f t="shared" si="4"/>
        <v>0</v>
      </c>
    </row>
    <row r="234" spans="1:8" ht="12.75">
      <c r="A234" s="37"/>
      <c r="B234" s="47" t="s">
        <v>4</v>
      </c>
      <c r="C234" s="74" t="s">
        <v>45</v>
      </c>
      <c r="D234" s="44">
        <v>30</v>
      </c>
      <c r="E234" s="45" t="s">
        <v>20</v>
      </c>
      <c r="F234" s="257"/>
      <c r="G234" s="257"/>
      <c r="H234" s="42">
        <f t="shared" si="4"/>
        <v>0</v>
      </c>
    </row>
    <row r="235" spans="1:8" ht="12.75">
      <c r="A235" s="37"/>
      <c r="B235" s="47" t="s">
        <v>5</v>
      </c>
      <c r="C235" s="52" t="s">
        <v>220</v>
      </c>
      <c r="D235" s="39"/>
      <c r="E235" s="40"/>
      <c r="F235" s="41"/>
      <c r="G235" s="41"/>
      <c r="H235" s="61"/>
    </row>
    <row r="236" spans="1:8" ht="12.75">
      <c r="A236" s="37"/>
      <c r="B236" s="62" t="s">
        <v>174</v>
      </c>
      <c r="C236" s="224" t="s">
        <v>221</v>
      </c>
      <c r="D236" s="39">
        <v>6</v>
      </c>
      <c r="E236" s="40" t="s">
        <v>21</v>
      </c>
      <c r="F236" s="257"/>
      <c r="G236" s="257"/>
      <c r="H236" s="61">
        <f t="shared" si="4"/>
        <v>0</v>
      </c>
    </row>
    <row r="237" spans="1:8" ht="12.75">
      <c r="A237" s="238"/>
      <c r="B237" s="62" t="s">
        <v>223</v>
      </c>
      <c r="C237" s="239" t="s">
        <v>222</v>
      </c>
      <c r="D237" s="240">
        <v>8</v>
      </c>
      <c r="E237" s="241" t="s">
        <v>21</v>
      </c>
      <c r="F237" s="278"/>
      <c r="G237" s="278"/>
      <c r="H237" s="242">
        <f>SUM(F237,G237)*D237</f>
        <v>0</v>
      </c>
    </row>
    <row r="238" spans="1:8" ht="12.75">
      <c r="A238" s="37"/>
      <c r="B238" s="47" t="s">
        <v>6</v>
      </c>
      <c r="C238" s="74" t="s">
        <v>40</v>
      </c>
      <c r="D238" s="44">
        <v>1</v>
      </c>
      <c r="E238" s="45" t="s">
        <v>21</v>
      </c>
      <c r="F238" s="257"/>
      <c r="G238" s="257"/>
      <c r="H238" s="42">
        <f t="shared" si="4"/>
        <v>0</v>
      </c>
    </row>
    <row r="239" spans="1:8" ht="12.75">
      <c r="A239" s="37"/>
      <c r="B239" s="75"/>
      <c r="C239" s="36" t="s">
        <v>28</v>
      </c>
      <c r="D239" s="39"/>
      <c r="E239" s="40"/>
      <c r="F239" s="65">
        <f>SUMPRODUCT(D231:D238,F231:F238)</f>
        <v>0</v>
      </c>
      <c r="G239" s="65">
        <f>SUMPRODUCT(D231:D238,G231:G238)</f>
        <v>0</v>
      </c>
      <c r="H239" s="113">
        <f>SUM(H231:H238)</f>
        <v>0</v>
      </c>
    </row>
    <row r="240" spans="1:8" ht="12.75">
      <c r="A240" s="37"/>
      <c r="B240" s="225" t="s">
        <v>24</v>
      </c>
      <c r="C240" s="38" t="s">
        <v>33</v>
      </c>
      <c r="D240" s="39"/>
      <c r="E240" s="40"/>
      <c r="F240" s="41"/>
      <c r="G240" s="41"/>
      <c r="H240" s="113"/>
    </row>
    <row r="241" spans="1:8" ht="12.75">
      <c r="A241" s="37"/>
      <c r="B241" s="38" t="s">
        <v>23</v>
      </c>
      <c r="C241" s="38" t="s">
        <v>43</v>
      </c>
      <c r="D241" s="39"/>
      <c r="E241" s="40"/>
      <c r="F241" s="41"/>
      <c r="G241" s="41"/>
      <c r="H241" s="42"/>
    </row>
    <row r="242" spans="1:8" ht="12.75">
      <c r="A242" s="37"/>
      <c r="B242" s="75" t="s">
        <v>1</v>
      </c>
      <c r="C242" s="47" t="s">
        <v>49</v>
      </c>
      <c r="D242" s="39">
        <v>3</v>
      </c>
      <c r="E242" s="45" t="s">
        <v>21</v>
      </c>
      <c r="F242" s="257"/>
      <c r="G242" s="257"/>
      <c r="H242" s="42">
        <f>SUM(F242,G242)*D242</f>
        <v>0</v>
      </c>
    </row>
    <row r="243" spans="1:8" ht="12.75">
      <c r="A243" s="37"/>
      <c r="B243" s="75" t="s">
        <v>2</v>
      </c>
      <c r="C243" s="128" t="s">
        <v>130</v>
      </c>
      <c r="D243" s="39">
        <v>3</v>
      </c>
      <c r="E243" s="45" t="s">
        <v>21</v>
      </c>
      <c r="F243" s="257"/>
      <c r="G243" s="257"/>
      <c r="H243" s="42">
        <f>SUM(F243,G243)*D243</f>
        <v>0</v>
      </c>
    </row>
    <row r="244" spans="1:8" ht="12.75">
      <c r="A244" s="37"/>
      <c r="B244" s="75" t="s">
        <v>3</v>
      </c>
      <c r="C244" s="103" t="s">
        <v>79</v>
      </c>
      <c r="D244" s="39">
        <v>2</v>
      </c>
      <c r="E244" s="45" t="s">
        <v>21</v>
      </c>
      <c r="F244" s="257"/>
      <c r="G244" s="257"/>
      <c r="H244" s="42">
        <f>SUM(F244,G244)*D244</f>
        <v>0</v>
      </c>
    </row>
    <row r="245" spans="1:8" ht="12.75">
      <c r="A245" s="43"/>
      <c r="B245" s="75" t="s">
        <v>4</v>
      </c>
      <c r="C245" s="98" t="s">
        <v>77</v>
      </c>
      <c r="D245" s="44">
        <v>2</v>
      </c>
      <c r="E245" s="45" t="s">
        <v>21</v>
      </c>
      <c r="F245" s="271"/>
      <c r="G245" s="271"/>
      <c r="H245" s="42">
        <f>SUM(F245,G245)*D245</f>
        <v>0</v>
      </c>
    </row>
    <row r="246" spans="1:8" ht="12.75">
      <c r="A246" s="37"/>
      <c r="B246" s="75"/>
      <c r="C246" s="38" t="s">
        <v>28</v>
      </c>
      <c r="D246" s="39"/>
      <c r="E246" s="40"/>
      <c r="F246" s="65">
        <f>SUMPRODUCT(D242:D245*F242:F245)</f>
        <v>0</v>
      </c>
      <c r="G246" s="65">
        <f>SUMPRODUCT(D242:D245*G242:G245)</f>
        <v>0</v>
      </c>
      <c r="H246" s="113">
        <f>SUM(H242:H245)</f>
        <v>0</v>
      </c>
    </row>
    <row r="247" spans="1:8" ht="12.75">
      <c r="A247" s="37"/>
      <c r="B247" s="225" t="s">
        <v>32</v>
      </c>
      <c r="C247" s="38" t="s">
        <v>103</v>
      </c>
      <c r="D247" s="39"/>
      <c r="E247" s="40"/>
      <c r="F247" s="41"/>
      <c r="G247" s="41"/>
      <c r="H247" s="42"/>
    </row>
    <row r="248" spans="1:8" ht="12.75">
      <c r="A248" s="37"/>
      <c r="B248" s="47" t="s">
        <v>23</v>
      </c>
      <c r="C248" s="47" t="s">
        <v>72</v>
      </c>
      <c r="D248" s="39">
        <v>1</v>
      </c>
      <c r="E248" s="40" t="s">
        <v>73</v>
      </c>
      <c r="F248" s="257"/>
      <c r="G248" s="257"/>
      <c r="H248" s="42">
        <f>SUM(F248,G248)*D248</f>
        <v>0</v>
      </c>
    </row>
    <row r="249" spans="1:8" s="16" customFormat="1" ht="12.75">
      <c r="A249" s="147"/>
      <c r="B249" s="63" t="s">
        <v>30</v>
      </c>
      <c r="C249" s="148" t="s">
        <v>122</v>
      </c>
      <c r="D249" s="149">
        <v>10</v>
      </c>
      <c r="E249" s="150" t="s">
        <v>123</v>
      </c>
      <c r="F249" s="279"/>
      <c r="G249" s="279"/>
      <c r="H249" s="151">
        <f aca="true" t="shared" si="5" ref="H249:H254">(F249+G249)*D249</f>
        <v>0</v>
      </c>
    </row>
    <row r="250" spans="1:8" s="16" customFormat="1" ht="12.75">
      <c r="A250" s="147"/>
      <c r="B250" s="63" t="s">
        <v>60</v>
      </c>
      <c r="C250" s="148" t="s">
        <v>161</v>
      </c>
      <c r="D250" s="149">
        <v>2</v>
      </c>
      <c r="E250" s="150" t="s">
        <v>21</v>
      </c>
      <c r="F250" s="279"/>
      <c r="G250" s="279"/>
      <c r="H250" s="151">
        <f t="shared" si="5"/>
        <v>0</v>
      </c>
    </row>
    <row r="251" spans="1:8" ht="38.25" customHeight="1">
      <c r="A251" s="43"/>
      <c r="B251" s="63" t="s">
        <v>104</v>
      </c>
      <c r="C251" s="138" t="s">
        <v>71</v>
      </c>
      <c r="D251" s="44">
        <v>4</v>
      </c>
      <c r="E251" s="45" t="s">
        <v>21</v>
      </c>
      <c r="F251" s="271"/>
      <c r="G251" s="271"/>
      <c r="H251" s="151">
        <f t="shared" si="5"/>
        <v>0</v>
      </c>
    </row>
    <row r="252" spans="1:8" s="16" customFormat="1" ht="12.75">
      <c r="A252" s="147"/>
      <c r="B252" s="63" t="s">
        <v>105</v>
      </c>
      <c r="C252" s="148" t="s">
        <v>74</v>
      </c>
      <c r="D252" s="149">
        <v>3</v>
      </c>
      <c r="E252" s="150" t="s">
        <v>21</v>
      </c>
      <c r="F252" s="279"/>
      <c r="G252" s="279"/>
      <c r="H252" s="151">
        <f t="shared" si="5"/>
        <v>0</v>
      </c>
    </row>
    <row r="253" spans="1:8" ht="12.75">
      <c r="A253" s="43"/>
      <c r="B253" s="63" t="s">
        <v>107</v>
      </c>
      <c r="C253" s="109" t="s">
        <v>80</v>
      </c>
      <c r="D253" s="44">
        <v>1</v>
      </c>
      <c r="E253" s="45" t="s">
        <v>81</v>
      </c>
      <c r="F253" s="271"/>
      <c r="G253" s="271"/>
      <c r="H253" s="151">
        <f t="shared" si="5"/>
        <v>0</v>
      </c>
    </row>
    <row r="254" spans="1:8" ht="12.75">
      <c r="A254" s="43"/>
      <c r="B254" s="63" t="s">
        <v>194</v>
      </c>
      <c r="C254" s="244" t="s">
        <v>226</v>
      </c>
      <c r="D254" s="149">
        <v>1</v>
      </c>
      <c r="E254" s="245" t="s">
        <v>89</v>
      </c>
      <c r="F254" s="279"/>
      <c r="G254" s="279"/>
      <c r="H254" s="151">
        <f t="shared" si="5"/>
        <v>0</v>
      </c>
    </row>
    <row r="255" spans="1:8" ht="12.75">
      <c r="A255" s="37"/>
      <c r="B255" s="75"/>
      <c r="C255" s="36" t="s">
        <v>28</v>
      </c>
      <c r="D255" s="39"/>
      <c r="E255" s="40"/>
      <c r="F255" s="65">
        <f>SUMPRODUCT(D248:D254,F248:F254)</f>
        <v>0</v>
      </c>
      <c r="G255" s="65">
        <f>SUMPRODUCT(D248:D254,G248:G254)</f>
        <v>0</v>
      </c>
      <c r="H255" s="113">
        <f>SUM(H248:H254)</f>
        <v>0</v>
      </c>
    </row>
    <row r="256" spans="1:8" ht="12.75">
      <c r="A256" s="37"/>
      <c r="B256" s="75"/>
      <c r="C256" s="36" t="s">
        <v>173</v>
      </c>
      <c r="D256" s="39"/>
      <c r="E256" s="40"/>
      <c r="F256" s="65">
        <f>SUM(F239,F246,F255)</f>
        <v>0</v>
      </c>
      <c r="G256" s="65">
        <f>SUM(G239,G246,G255)</f>
        <v>0</v>
      </c>
      <c r="H256" s="76">
        <f>SUM(H255,H246,H239,)</f>
        <v>0</v>
      </c>
    </row>
    <row r="257" spans="1:8" ht="12.75">
      <c r="A257" s="289">
        <v>2</v>
      </c>
      <c r="B257" s="290"/>
      <c r="C257" s="296" t="s">
        <v>167</v>
      </c>
      <c r="D257" s="297"/>
      <c r="E257" s="297"/>
      <c r="F257" s="297"/>
      <c r="G257" s="297"/>
      <c r="H257" s="298"/>
    </row>
    <row r="258" spans="1:8" ht="12.75">
      <c r="A258" s="152"/>
      <c r="B258" s="153" t="s">
        <v>110</v>
      </c>
      <c r="C258" s="36" t="s">
        <v>0</v>
      </c>
      <c r="D258" s="154"/>
      <c r="E258" s="155"/>
      <c r="F258" s="156" t="s">
        <v>19</v>
      </c>
      <c r="G258" s="156"/>
      <c r="H258" s="157"/>
    </row>
    <row r="259" spans="1:8" ht="25.5">
      <c r="A259" s="152"/>
      <c r="B259" s="165">
        <v>1</v>
      </c>
      <c r="C259" s="36" t="s">
        <v>164</v>
      </c>
      <c r="D259" s="158"/>
      <c r="E259" s="155"/>
      <c r="F259" s="159"/>
      <c r="G259" s="159"/>
      <c r="H259" s="160"/>
    </row>
    <row r="260" spans="1:8" ht="15" customHeight="1">
      <c r="A260" s="37"/>
      <c r="B260" s="47" t="s">
        <v>1</v>
      </c>
      <c r="C260" s="146" t="s">
        <v>225</v>
      </c>
      <c r="D260" s="39">
        <v>1</v>
      </c>
      <c r="E260" s="45" t="s">
        <v>21</v>
      </c>
      <c r="F260" s="257"/>
      <c r="G260" s="257"/>
      <c r="H260" s="42">
        <f>SUM(F260,G260)*D260</f>
        <v>0</v>
      </c>
    </row>
    <row r="261" spans="1:8" ht="29.25" customHeight="1">
      <c r="A261" s="37"/>
      <c r="B261" s="161" t="s">
        <v>2</v>
      </c>
      <c r="C261" s="60" t="s">
        <v>224</v>
      </c>
      <c r="D261" s="39">
        <v>4</v>
      </c>
      <c r="E261" s="40" t="s">
        <v>21</v>
      </c>
      <c r="F261" s="257"/>
      <c r="G261" s="257"/>
      <c r="H261" s="61">
        <f>(F261+G261)*D261</f>
        <v>0</v>
      </c>
    </row>
    <row r="262" spans="1:8" ht="12.75">
      <c r="A262" s="37"/>
      <c r="B262" s="75"/>
      <c r="C262" s="38" t="s">
        <v>28</v>
      </c>
      <c r="D262" s="39"/>
      <c r="E262" s="40"/>
      <c r="F262" s="162">
        <f>SUMPRODUCT(D260:D261,F260:F261)</f>
        <v>0</v>
      </c>
      <c r="G262" s="162">
        <f>SUMPRODUCT(D260:D261,G260:G261)</f>
        <v>0</v>
      </c>
      <c r="H262" s="163">
        <f>SUM(H260:H261)</f>
        <v>0</v>
      </c>
    </row>
    <row r="263" spans="1:8" ht="12.75">
      <c r="A263" s="37"/>
      <c r="B263" s="225" t="s">
        <v>24</v>
      </c>
      <c r="C263" s="38" t="s">
        <v>33</v>
      </c>
      <c r="D263" s="39"/>
      <c r="E263" s="40"/>
      <c r="F263" s="41"/>
      <c r="G263" s="41"/>
      <c r="H263" s="113"/>
    </row>
    <row r="264" spans="1:8" ht="12.75">
      <c r="A264" s="164"/>
      <c r="B264" s="165" t="s">
        <v>23</v>
      </c>
      <c r="C264" s="166" t="s">
        <v>165</v>
      </c>
      <c r="D264" s="158"/>
      <c r="E264" s="155"/>
      <c r="F264" s="167"/>
      <c r="G264" s="167"/>
      <c r="H264" s="168"/>
    </row>
    <row r="265" spans="1:8" ht="12.75">
      <c r="A265" s="37"/>
      <c r="B265" s="169" t="s">
        <v>1</v>
      </c>
      <c r="C265" s="131" t="s">
        <v>166</v>
      </c>
      <c r="D265" s="39">
        <v>1</v>
      </c>
      <c r="E265" s="40" t="s">
        <v>21</v>
      </c>
      <c r="F265" s="280"/>
      <c r="G265" s="280"/>
      <c r="H265" s="61">
        <f>(F265+G265)*D265</f>
        <v>0</v>
      </c>
    </row>
    <row r="266" spans="1:8" ht="25.5">
      <c r="A266" s="37"/>
      <c r="B266" s="169" t="s">
        <v>2</v>
      </c>
      <c r="C266" s="60" t="s">
        <v>207</v>
      </c>
      <c r="D266" s="39">
        <v>1</v>
      </c>
      <c r="E266" s="40" t="s">
        <v>21</v>
      </c>
      <c r="F266" s="280"/>
      <c r="G266" s="280"/>
      <c r="H266" s="112">
        <f>(F266+G266)*D266</f>
        <v>0</v>
      </c>
    </row>
    <row r="267" spans="1:8" ht="12.75">
      <c r="A267" s="37"/>
      <c r="B267" s="75"/>
      <c r="C267" s="38" t="s">
        <v>28</v>
      </c>
      <c r="D267" s="39"/>
      <c r="E267" s="40"/>
      <c r="F267" s="170">
        <f>SUMPRODUCT(D265:D266,F265:F266)</f>
        <v>0</v>
      </c>
      <c r="G267" s="170">
        <f>SUMPRODUCT(D265:D266,G265:G266)</f>
        <v>0</v>
      </c>
      <c r="H267" s="171">
        <f>SUM(H265:H266)</f>
        <v>0</v>
      </c>
    </row>
    <row r="268" spans="1:8" s="215" customFormat="1" ht="12.75">
      <c r="A268" s="208"/>
      <c r="B268" s="209" t="s">
        <v>30</v>
      </c>
      <c r="C268" s="210" t="s">
        <v>34</v>
      </c>
      <c r="D268" s="211"/>
      <c r="E268" s="212"/>
      <c r="F268" s="213"/>
      <c r="G268" s="213"/>
      <c r="H268" s="214"/>
    </row>
    <row r="269" spans="1:8" s="215" customFormat="1" ht="25.5">
      <c r="A269" s="208"/>
      <c r="B269" s="216" t="s">
        <v>35</v>
      </c>
      <c r="C269" s="253" t="s">
        <v>237</v>
      </c>
      <c r="D269" s="211">
        <v>21</v>
      </c>
      <c r="E269" s="212" t="s">
        <v>20</v>
      </c>
      <c r="F269" s="281"/>
      <c r="G269" s="281"/>
      <c r="H269" s="217">
        <f>SUM(F269,G269)*D269</f>
        <v>0</v>
      </c>
    </row>
    <row r="270" spans="1:8" s="215" customFormat="1" ht="12.75">
      <c r="A270" s="208"/>
      <c r="B270" s="216" t="s">
        <v>36</v>
      </c>
      <c r="C270" s="47" t="s">
        <v>101</v>
      </c>
      <c r="D270" s="211">
        <v>80</v>
      </c>
      <c r="E270" s="45" t="s">
        <v>20</v>
      </c>
      <c r="F270" s="271"/>
      <c r="G270" s="271"/>
      <c r="H270" s="217">
        <f>SUM(F270,G270)*D270</f>
        <v>0</v>
      </c>
    </row>
    <row r="271" spans="1:8" s="215" customFormat="1" ht="12.75">
      <c r="A271" s="218"/>
      <c r="B271" s="219"/>
      <c r="C271" s="210" t="s">
        <v>28</v>
      </c>
      <c r="D271" s="220"/>
      <c r="E271" s="221"/>
      <c r="F271" s="222">
        <f>SUMPRODUCT(D269:D270,F269:F270)</f>
        <v>0</v>
      </c>
      <c r="G271" s="222">
        <f>SUMPRODUCT(D269:D270,G269:G270)</f>
        <v>0</v>
      </c>
      <c r="H271" s="223">
        <f>SUM(H269:H270)</f>
        <v>0</v>
      </c>
    </row>
    <row r="272" spans="1:8" ht="12.75">
      <c r="A272" s="37"/>
      <c r="B272" s="225" t="s">
        <v>212</v>
      </c>
      <c r="C272" s="172" t="s">
        <v>103</v>
      </c>
      <c r="D272" s="39"/>
      <c r="E272" s="40"/>
      <c r="F272" s="41"/>
      <c r="G272" s="41"/>
      <c r="H272" s="173"/>
    </row>
    <row r="273" spans="1:8" ht="12.75">
      <c r="A273" s="37"/>
      <c r="B273" s="233" t="s">
        <v>23</v>
      </c>
      <c r="C273" s="216" t="s">
        <v>200</v>
      </c>
      <c r="D273" s="39">
        <v>1</v>
      </c>
      <c r="E273" s="40" t="s">
        <v>73</v>
      </c>
      <c r="F273" s="257"/>
      <c r="G273" s="257"/>
      <c r="H273" s="61">
        <f>(F273+G273)*D273</f>
        <v>0</v>
      </c>
    </row>
    <row r="274" spans="1:8" ht="38.25" customHeight="1">
      <c r="A274" s="43"/>
      <c r="B274" s="233" t="s">
        <v>30</v>
      </c>
      <c r="C274" s="138" t="s">
        <v>71</v>
      </c>
      <c r="D274" s="44">
        <v>4</v>
      </c>
      <c r="E274" s="45" t="s">
        <v>21</v>
      </c>
      <c r="F274" s="271"/>
      <c r="G274" s="271"/>
      <c r="H274" s="151">
        <f>(F274+G274)*D274</f>
        <v>0</v>
      </c>
    </row>
    <row r="275" spans="1:8" ht="12.75">
      <c r="A275" s="43"/>
      <c r="B275" s="63" t="s">
        <v>60</v>
      </c>
      <c r="C275" s="109" t="s">
        <v>80</v>
      </c>
      <c r="D275" s="44">
        <v>1</v>
      </c>
      <c r="E275" s="45" t="s">
        <v>81</v>
      </c>
      <c r="F275" s="271"/>
      <c r="G275" s="271"/>
      <c r="H275" s="151">
        <f>(F275+G275)*D275</f>
        <v>0</v>
      </c>
    </row>
    <row r="276" spans="1:8" s="16" customFormat="1" ht="12.75">
      <c r="A276" s="147"/>
      <c r="B276" s="63" t="s">
        <v>104</v>
      </c>
      <c r="C276" s="148" t="s">
        <v>74</v>
      </c>
      <c r="D276" s="149">
        <v>3</v>
      </c>
      <c r="E276" s="150" t="s">
        <v>21</v>
      </c>
      <c r="F276" s="279"/>
      <c r="G276" s="279"/>
      <c r="H276" s="151">
        <f>(F276+G276)*D276</f>
        <v>0</v>
      </c>
    </row>
    <row r="277" spans="1:8" s="16" customFormat="1" ht="12.75">
      <c r="A277" s="147"/>
      <c r="B277" s="63" t="s">
        <v>105</v>
      </c>
      <c r="C277" s="244" t="s">
        <v>226</v>
      </c>
      <c r="D277" s="149">
        <v>1</v>
      </c>
      <c r="E277" s="245" t="s">
        <v>89</v>
      </c>
      <c r="F277" s="279"/>
      <c r="G277" s="279"/>
      <c r="H277" s="151">
        <f>(F277+G277)*D277</f>
        <v>0</v>
      </c>
    </row>
    <row r="278" spans="1:8" ht="12.75">
      <c r="A278" s="37"/>
      <c r="B278" s="75"/>
      <c r="C278" s="38" t="s">
        <v>28</v>
      </c>
      <c r="D278" s="39"/>
      <c r="E278" s="40"/>
      <c r="F278" s="162">
        <f>SUMPRODUCT(D273:D277,F273:F277)</f>
        <v>0</v>
      </c>
      <c r="G278" s="162">
        <f>SUMPRODUCT(D273:D277,G273:G277)</f>
        <v>0</v>
      </c>
      <c r="H278" s="171">
        <f>SUM(H273:H277)</f>
        <v>0</v>
      </c>
    </row>
    <row r="279" spans="1:8" ht="12.75">
      <c r="A279" s="194"/>
      <c r="B279" s="195"/>
      <c r="C279" s="196" t="s">
        <v>168</v>
      </c>
      <c r="D279" s="197"/>
      <c r="E279" s="198"/>
      <c r="F279" s="199">
        <f>SUM(F278,F267,F262,F271)</f>
        <v>0</v>
      </c>
      <c r="G279" s="199">
        <f>SUM(G278,G267,G262,G271)</f>
        <v>0</v>
      </c>
      <c r="H279" s="200">
        <f>SUM(H278,H267,H262,H271)</f>
        <v>0</v>
      </c>
    </row>
    <row r="280" spans="1:8" ht="12.75">
      <c r="A280" s="37"/>
      <c r="B280" s="75"/>
      <c r="C280" s="38" t="s">
        <v>201</v>
      </c>
      <c r="D280" s="39"/>
      <c r="E280" s="40"/>
      <c r="F280" s="162">
        <f>SUM(F279,F256)</f>
        <v>0</v>
      </c>
      <c r="G280" s="162">
        <f>SUM(G279,G256)</f>
        <v>0</v>
      </c>
      <c r="H280" s="171">
        <f>SUM(H279,H256)</f>
        <v>0</v>
      </c>
    </row>
    <row r="281" spans="1:8" s="16" customFormat="1" ht="12.75">
      <c r="A281" s="24"/>
      <c r="B281" s="28"/>
      <c r="C281" s="23" t="s">
        <v>8</v>
      </c>
      <c r="D281" s="25"/>
      <c r="E281" s="26"/>
      <c r="F281" s="27">
        <f>SUM(F70,F121,F180,F225,F256,F279)</f>
        <v>0</v>
      </c>
      <c r="G281" s="27">
        <f>SUM(G70,G121,G180,G225,G256,G279)</f>
        <v>0</v>
      </c>
      <c r="H281" s="29">
        <f>SUM(H225,H121,H180,H70,H256,H279)</f>
        <v>0</v>
      </c>
    </row>
    <row r="282" spans="1:9" ht="12.75">
      <c r="A282" s="201"/>
      <c r="B282" s="202"/>
      <c r="C282" s="203" t="s">
        <v>7</v>
      </c>
      <c r="D282" s="204"/>
      <c r="E282" s="205"/>
      <c r="F282" s="206"/>
      <c r="G282" s="206"/>
      <c r="H282" s="207"/>
      <c r="I282" s="251"/>
    </row>
    <row r="283" spans="1:14" ht="114.75">
      <c r="A283" s="78"/>
      <c r="B283" s="177"/>
      <c r="C283" s="178" t="s">
        <v>180</v>
      </c>
      <c r="D283" s="179"/>
      <c r="E283" s="177"/>
      <c r="F283" s="180"/>
      <c r="G283" s="181"/>
      <c r="H283" s="252"/>
      <c r="I283" s="246"/>
      <c r="J283" s="247"/>
      <c r="K283" s="248"/>
      <c r="L283" s="249"/>
      <c r="M283" s="249"/>
      <c r="N283" s="250"/>
    </row>
    <row r="284" spans="1:8" ht="38.25">
      <c r="A284" s="78"/>
      <c r="B284" s="174"/>
      <c r="C284" s="182" t="s">
        <v>181</v>
      </c>
      <c r="D284" s="134"/>
      <c r="E284" s="135"/>
      <c r="F284" s="175"/>
      <c r="G284" s="175"/>
      <c r="H284" s="176"/>
    </row>
    <row r="285" spans="1:8" ht="38.25">
      <c r="A285" s="78"/>
      <c r="B285" s="174"/>
      <c r="C285" s="182" t="s">
        <v>208</v>
      </c>
      <c r="D285" s="134"/>
      <c r="E285" s="135"/>
      <c r="F285" s="175"/>
      <c r="G285" s="175"/>
      <c r="H285" s="176"/>
    </row>
    <row r="286" spans="1:8" ht="38.25">
      <c r="A286" s="78"/>
      <c r="B286" s="174"/>
      <c r="C286" s="182" t="s">
        <v>182</v>
      </c>
      <c r="D286" s="134"/>
      <c r="E286" s="135"/>
      <c r="F286" s="175"/>
      <c r="G286" s="175"/>
      <c r="H286" s="176"/>
    </row>
    <row r="287" spans="1:8" ht="25.5">
      <c r="A287" s="78"/>
      <c r="B287" s="174"/>
      <c r="C287" s="183" t="s">
        <v>183</v>
      </c>
      <c r="D287" s="134"/>
      <c r="E287" s="135"/>
      <c r="F287" s="175"/>
      <c r="G287" s="175"/>
      <c r="H287" s="176"/>
    </row>
    <row r="288" spans="1:8" ht="76.5">
      <c r="A288" s="78"/>
      <c r="B288" s="174"/>
      <c r="C288" s="184" t="s">
        <v>238</v>
      </c>
      <c r="D288" s="134"/>
      <c r="E288" s="135"/>
      <c r="F288" s="175"/>
      <c r="G288" s="175"/>
      <c r="H288" s="176"/>
    </row>
    <row r="289" spans="1:8" ht="14.25" customHeight="1">
      <c r="A289" s="78"/>
      <c r="B289" s="174"/>
      <c r="C289" s="185" t="s">
        <v>184</v>
      </c>
      <c r="D289" s="134"/>
      <c r="E289" s="135"/>
      <c r="F289" s="175"/>
      <c r="G289" s="186"/>
      <c r="H289" s="176"/>
    </row>
    <row r="290" spans="1:8" ht="12.75">
      <c r="A290" s="78"/>
      <c r="B290" s="174"/>
      <c r="C290" s="183" t="s">
        <v>209</v>
      </c>
      <c r="D290" s="134"/>
      <c r="E290" s="135"/>
      <c r="F290" s="175"/>
      <c r="G290" s="175"/>
      <c r="H290" s="176"/>
    </row>
    <row r="291" spans="1:8" ht="12.75">
      <c r="A291" s="78"/>
      <c r="B291" s="174"/>
      <c r="C291" s="183" t="s">
        <v>202</v>
      </c>
      <c r="D291" s="134"/>
      <c r="E291" s="135"/>
      <c r="F291" s="175"/>
      <c r="G291" s="175"/>
      <c r="H291" s="176"/>
    </row>
    <row r="292" spans="1:8" ht="12.75">
      <c r="A292" s="78"/>
      <c r="B292" s="174"/>
      <c r="C292" s="183" t="s">
        <v>210</v>
      </c>
      <c r="D292" s="134"/>
      <c r="E292" s="135"/>
      <c r="F292" s="175"/>
      <c r="G292" s="175"/>
      <c r="H292" s="176"/>
    </row>
    <row r="293" spans="1:8" ht="12.75">
      <c r="A293" s="78"/>
      <c r="B293" s="174"/>
      <c r="C293" s="183" t="s">
        <v>203</v>
      </c>
      <c r="D293" s="134"/>
      <c r="E293" s="135"/>
      <c r="F293" s="175"/>
      <c r="G293" s="175"/>
      <c r="H293" s="176"/>
    </row>
    <row r="294" spans="1:8" ht="12.75">
      <c r="A294" s="78"/>
      <c r="B294" s="174"/>
      <c r="C294" s="183" t="s">
        <v>204</v>
      </c>
      <c r="D294" s="134"/>
      <c r="E294" s="135"/>
      <c r="F294" s="175"/>
      <c r="G294" s="175"/>
      <c r="H294" s="176"/>
    </row>
    <row r="295" spans="1:8" ht="25.5">
      <c r="A295" s="187"/>
      <c r="B295" s="188"/>
      <c r="C295" s="189" t="s">
        <v>211</v>
      </c>
      <c r="D295" s="190"/>
      <c r="E295" s="191"/>
      <c r="F295" s="192"/>
      <c r="G295" s="192"/>
      <c r="H295" s="193"/>
    </row>
  </sheetData>
  <sheetProtection password="C6B4" sheet="1"/>
  <mergeCells count="25">
    <mergeCell ref="C124:H124"/>
    <mergeCell ref="C228:H228"/>
    <mergeCell ref="C257:H257"/>
    <mergeCell ref="C181:H181"/>
    <mergeCell ref="C12:H12"/>
    <mergeCell ref="C71:H71"/>
    <mergeCell ref="A257:B257"/>
    <mergeCell ref="A3:H3"/>
    <mergeCell ref="A12:B12"/>
    <mergeCell ref="A71:B71"/>
    <mergeCell ref="B123:C123"/>
    <mergeCell ref="A124:B124"/>
    <mergeCell ref="A181:B181"/>
    <mergeCell ref="A228:B228"/>
    <mergeCell ref="B227:C227"/>
    <mergeCell ref="B11:C11"/>
    <mergeCell ref="G1:H2"/>
    <mergeCell ref="B9:C10"/>
    <mergeCell ref="H9:H10"/>
    <mergeCell ref="A9:A10"/>
    <mergeCell ref="D9:D10"/>
    <mergeCell ref="E9:E10"/>
    <mergeCell ref="F9:G9"/>
    <mergeCell ref="A7:H7"/>
    <mergeCell ref="A8:H8"/>
  </mergeCells>
  <printOptions horizontalCentered="1"/>
  <pageMargins left="0.2362204724409449" right="0.2362204724409449" top="0.8661417322834646" bottom="0.4724409448818898" header="0.1968503937007874" footer="0.15748031496062992"/>
  <pageSetup horizontalDpi="600" verticalDpi="600" orientation="landscape" paperSize="9" r:id="rId3"/>
  <headerFooter alignWithMargins="0">
    <oddHeader>&amp;L&amp;"MS Sans Serif,Negrito"&amp;12&amp;G&amp;R&amp;"MS Sans Serif,Negrito"&amp;8FOLHA &amp;P/&amp;N
AGÊNCIA/ÓRGÃO             Nº PLANILHA
[   DIVERSAS ]        [ 0000369/2009 ]</oddHeader>
    <oddFooter>&amp;L&amp;8ÁREA:ENG.ELÉTRICA           EXEC.: CAIO             CONF.:RICARDO                 AUTORIZ.:                       
           &amp;R&amp;8FORNECEDOR:                                                                   &amp;D  
&amp;6&amp;F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B31072</cp:lastModifiedBy>
  <cp:lastPrinted>2009-08-06T20:13:19Z</cp:lastPrinted>
  <dcterms:created xsi:type="dcterms:W3CDTF">2000-05-25T11:19:14Z</dcterms:created>
  <dcterms:modified xsi:type="dcterms:W3CDTF">2009-09-09T18:08:03Z</dcterms:modified>
  <cp:category/>
  <cp:version/>
  <cp:contentType/>
  <cp:contentStatus/>
</cp:coreProperties>
</file>