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5" yWindow="0" windowWidth="20610" windowHeight="11640" activeTab="0"/>
  </bookViews>
  <sheets>
    <sheet name="AG. ÁUREA" sheetId="1" r:id="rId1"/>
  </sheets>
  <definedNames>
    <definedName name="_xlnm.Print_Area" localSheetId="0">'AG. ÁUREA'!$A$1:$H$375</definedName>
    <definedName name="_xlnm.Print_Titles" localSheetId="0">'AG. ÁUREA'!$8:$9</definedName>
  </definedNames>
  <calcPr fullCalcOnLoad="1"/>
</workbook>
</file>

<file path=xl/sharedStrings.xml><?xml version="1.0" encoding="utf-8"?>
<sst xmlns="http://schemas.openxmlformats.org/spreadsheetml/2006/main" count="955" uniqueCount="563">
  <si>
    <t>6.1</t>
  </si>
  <si>
    <t>VIDROS</t>
  </si>
  <si>
    <t>PINTURA</t>
  </si>
  <si>
    <t>DIVERSOS</t>
  </si>
  <si>
    <t>OBRAS CIVIS</t>
  </si>
  <si>
    <t>PLANILHA DE ORÇAMENTOS - COMPRA DE MATERIAIS E/OU SERVIÇOS</t>
  </si>
  <si>
    <t>ITEM</t>
  </si>
  <si>
    <t>DESCRIÇÃO</t>
  </si>
  <si>
    <t>QUANT.</t>
  </si>
  <si>
    <t>UNID.</t>
  </si>
  <si>
    <t>PREÇO UNITÁRIO</t>
  </si>
  <si>
    <t>PREÇO TOTAL</t>
  </si>
  <si>
    <t>MATERIAL</t>
  </si>
  <si>
    <t>MÃO DE OBRA</t>
  </si>
  <si>
    <t>1.0</t>
  </si>
  <si>
    <t xml:space="preserve"> </t>
  </si>
  <si>
    <t>m²</t>
  </si>
  <si>
    <t>un</t>
  </si>
  <si>
    <t xml:space="preserve">Limpeza geral da obra  + limpeza fina </t>
  </si>
  <si>
    <t>I</t>
  </si>
  <si>
    <t>1.1</t>
  </si>
  <si>
    <t>1.2</t>
  </si>
  <si>
    <t>1.3</t>
  </si>
  <si>
    <t>2.1</t>
  </si>
  <si>
    <t>3.1</t>
  </si>
  <si>
    <t>II</t>
  </si>
  <si>
    <t>ELEMENTOS DIVISÓRIOS</t>
  </si>
  <si>
    <t>PROTEÇÃO CONTRA INCÊNDIO</t>
  </si>
  <si>
    <t>EXTINTORES</t>
  </si>
  <si>
    <t>ACESSIBILIDADE</t>
  </si>
  <si>
    <t xml:space="preserve">KIT ATM (AUTOMATIZA) Banrisul composto por: </t>
  </si>
  <si>
    <t>kit</t>
  </si>
  <si>
    <t>1 fonte de alimentação com carregador flutuante de bateria</t>
  </si>
  <si>
    <t>1 placa ATM padrão Banrisul</t>
  </si>
  <si>
    <t>1 kit de suportes de fixação para porta de alumínio</t>
  </si>
  <si>
    <t>2 botões de acionamento (internos)</t>
  </si>
  <si>
    <t>Bateria selada 12V 7Ah</t>
  </si>
  <si>
    <t>pç</t>
  </si>
  <si>
    <t>Cilindro contato elétrico 510 Pacri</t>
  </si>
  <si>
    <t>Extintor de incêndio   AP - 10L -  com placas de identificação</t>
  </si>
  <si>
    <t>Extintor de incêndio  CO2 - 6 kg -  com placas de identificação</t>
  </si>
  <si>
    <t>1 eletroímã 150 kgf. com Sensor</t>
  </si>
  <si>
    <t>IV</t>
  </si>
  <si>
    <t>V</t>
  </si>
  <si>
    <t>TOTAL GERAL</t>
  </si>
  <si>
    <t xml:space="preserve">        </t>
  </si>
  <si>
    <t>1.4</t>
  </si>
  <si>
    <t>1.5</t>
  </si>
  <si>
    <t>4.1</t>
  </si>
  <si>
    <t>4.2</t>
  </si>
  <si>
    <t>5.1</t>
  </si>
  <si>
    <t>1.6</t>
  </si>
  <si>
    <t xml:space="preserve">Limpeza permanente da obra/ retirada de entulhos </t>
  </si>
  <si>
    <t>REVESTIMENTOS</t>
  </si>
  <si>
    <t>ESQUADRIAS</t>
  </si>
  <si>
    <t>LOGOMARCAS - FORNECER E INSTALAR (COM ESTRUTURA DE SUSTENTAÇÃO)</t>
  </si>
  <si>
    <t>Pórtico Banrisul Eletrônico em chapa galvanizada vazada, com logomarca em acrílico conforme projeto.  Utilizar medidas do pórtico antigo</t>
  </si>
  <si>
    <t>Subtotal</t>
  </si>
  <si>
    <t>8.1</t>
  </si>
  <si>
    <t>9.1</t>
  </si>
  <si>
    <t>9.2</t>
  </si>
  <si>
    <t>10.1</t>
  </si>
  <si>
    <t>x,xx</t>
  </si>
  <si>
    <t>10.2</t>
  </si>
  <si>
    <t>ITENS IMOBILIZÁVEIS</t>
  </si>
  <si>
    <t>PROGRAMAÇÃO VISUAL</t>
  </si>
  <si>
    <t>1</t>
  </si>
  <si>
    <t>PROGRAMAÇÃO VISUAL INTERNA</t>
  </si>
  <si>
    <t>7.1</t>
  </si>
  <si>
    <t>Elemento tátil rigido em poliester: interno de alerta (placas 25x25cm) COR AZUL</t>
  </si>
  <si>
    <t>Elemento tátil rigido em poliester: interno direcional (placas 25x25cm) COR AZUL</t>
  </si>
  <si>
    <t>FORROS</t>
  </si>
  <si>
    <t>5.1.1</t>
  </si>
  <si>
    <t>5.1.2</t>
  </si>
  <si>
    <t>3.2</t>
  </si>
  <si>
    <t>3.3</t>
  </si>
  <si>
    <t>SERVIÇOS PRELIMINARES</t>
  </si>
  <si>
    <t>2.1.1</t>
  </si>
  <si>
    <t>Caixilharia de alumínio anodizado cor branco, perfil série 30</t>
  </si>
  <si>
    <t>Alumínio</t>
  </si>
  <si>
    <t>conj</t>
  </si>
  <si>
    <t>Lixeiras em PVC diâmetro 25cm - altura 30cm - cor cinza</t>
  </si>
  <si>
    <t>2.3</t>
  </si>
  <si>
    <t>Passa objeto de acrílico conforme padrão do Banco</t>
  </si>
  <si>
    <t>2.4</t>
  </si>
  <si>
    <t>un.</t>
  </si>
  <si>
    <t>5.1.3</t>
  </si>
  <si>
    <t>5.1.4</t>
  </si>
  <si>
    <t>5.1.5</t>
  </si>
  <si>
    <t>6.2</t>
  </si>
  <si>
    <t>8.2</t>
  </si>
  <si>
    <t>9.3</t>
  </si>
  <si>
    <t>Recorte para luminárias 2x28w (CFE PROJETO ELÉTRICO)</t>
  </si>
  <si>
    <t>10.3</t>
  </si>
  <si>
    <t>2.2</t>
  </si>
  <si>
    <t>2.5</t>
  </si>
  <si>
    <t>2.6</t>
  </si>
  <si>
    <t>VI</t>
  </si>
  <si>
    <r>
      <t xml:space="preserve">4. HORÁRIO PARA EXECUÇÃO/ENTREGA: </t>
    </r>
    <r>
      <rPr>
        <sz val="8"/>
        <rFont val="MS Sans Serif"/>
        <family val="2"/>
      </rPr>
      <t>A combinar com a Unidade de Engenharia e administração da agência</t>
    </r>
  </si>
  <si>
    <r>
      <t xml:space="preserve">5. CONDIÇÕES DE PAGAMENTO: </t>
    </r>
    <r>
      <rPr>
        <sz val="8"/>
        <rFont val="MS Sans Serif"/>
        <family val="2"/>
      </rPr>
      <t>Em duas parcelas, conforme serviço medido. Após fiscalização e aceite, será efetuado o pagamento à contratada, no 4º dia útl da 2ª semana subseqüente à entrega da nota fiscal/fatura correspondente.</t>
    </r>
  </si>
  <si>
    <r>
      <t xml:space="preserve">6. ANEXOS: </t>
    </r>
    <r>
      <rPr>
        <sz val="8"/>
        <rFont val="MS Sans Serif"/>
        <family val="2"/>
      </rPr>
      <t>Plantas, detalhamentos e memoriais devem ser retirados na PortoPlot, Rua Francisco Ferrer, 272 - Rio Branco - Porto Alegre, fone 3019.4263 / 8455.7640, portoplot@portoplot.com.br</t>
    </r>
  </si>
  <si>
    <t>"as built"</t>
  </si>
  <si>
    <t>conj.</t>
  </si>
  <si>
    <t>2.1.2</t>
  </si>
  <si>
    <t>Biombos</t>
  </si>
  <si>
    <t>pares</t>
  </si>
  <si>
    <t>Sapatas laterais de alumínio anodizado, cor branca</t>
  </si>
  <si>
    <t>PLACAS EM ACRÍLICO ADESIVADAS - Placas de acrílicos sobrepostas (branca translúcida e azul Pantone 300C), com texto em adesivo vinílico branco,  presas ao forro com tirantes metálicos, conforme projeto.</t>
  </si>
  <si>
    <t>2.1.3</t>
  </si>
  <si>
    <t>2.1.4</t>
  </si>
  <si>
    <t>Autoatendimento</t>
  </si>
  <si>
    <t>PLACAS EM ACRÍLICO - Placa de acrílico  azul Pantone 300C, com texto em braile em ABS e=0,8mm,  presas ao batente por fita dupla-face, conforme projeto.</t>
  </si>
  <si>
    <t>2.2.1</t>
  </si>
  <si>
    <t>2.2.2</t>
  </si>
  <si>
    <t>Unissex</t>
  </si>
  <si>
    <t>2.2.3</t>
  </si>
  <si>
    <t>PLACAS EM ACRÍLICO ADESIVADAS - Placas de acrílicos sobrepostas (branca translúcida e azul Pantone 300C), com texto em adesivo vinílico branco,  presas à porta por fita dupla-face, conforme projeto.</t>
  </si>
  <si>
    <t>2.3.1</t>
  </si>
  <si>
    <t>2.3.2</t>
  </si>
  <si>
    <t>2.2.4</t>
  </si>
  <si>
    <t>Retire sua senha aqui, 24cmx13cm, colada</t>
  </si>
  <si>
    <t>Privativo para funcionários, 52cmx14cm, colada</t>
  </si>
  <si>
    <t>Copa, 15cmx15cm, colada</t>
  </si>
  <si>
    <t>Sanitário Feminino, 15cmx15cm, colada</t>
  </si>
  <si>
    <t>Sanitário unissex acessível, 24cmx15cm, colada</t>
  </si>
  <si>
    <t>PLACAS EM ACRÍLICO - Placa de acrílico  azul Pantone 300C, com texto em braile em ABS e=0,8mm,  presas ao pórtico Banrisul Eletrônico através de rebite, conforme projeto.</t>
  </si>
  <si>
    <t>2.4.1</t>
  </si>
  <si>
    <t>2.4.2</t>
  </si>
  <si>
    <t>2.2.5</t>
  </si>
  <si>
    <t>Porta de alumínio interna requadro de 3x6cm, de 80x210cm</t>
  </si>
  <si>
    <t>Porta de alumínio interna requadro de 3x6cm, de 100x210cm</t>
  </si>
  <si>
    <t>Extintor de incêndio  PQS - 6 kg - com placas de idnetificação</t>
  </si>
  <si>
    <t>Vidro liso transparente 5mm ( esquadria alumínio sala autoatendimento)</t>
  </si>
  <si>
    <t>Vidro jateado 5mm ( esquadria alumínio sala autoatendimento)</t>
  </si>
  <si>
    <t>Organização e montagem geral do leiaute: mobiliário, biombos, estantes metálicas, porta cartazes, banners, relógio, quadros murais, vasos com folhagens, etc - conforme leiaute fornecido</t>
  </si>
  <si>
    <t>Fornecer e instalar estrutura de fixação de logomarca em tubos de aço carbono Ø1.5" e # 3mm, com tampa de fechamento instalados com parabolt, com flanges de aço de 3" #3mm. Previsto 4 parabolts por tubo, pintados com pintura eletrostática com base em poliester na cor prata, conforme padrão do banco. Arremates escariados.</t>
  </si>
  <si>
    <t>Balcão de cozinha 120x60 com pia de aço inox</t>
  </si>
  <si>
    <r>
      <t>Furos de diâmetro 4</t>
    </r>
    <r>
      <rPr>
        <sz val="10"/>
        <rFont val="MS Sans Serif"/>
        <family val="2"/>
      </rPr>
      <t>0mm</t>
    </r>
    <r>
      <rPr>
        <sz val="10"/>
        <rFont val="MS Sans Serif"/>
        <family val="2"/>
      </rPr>
      <t xml:space="preserve"> (para ventilação)</t>
    </r>
    <r>
      <rPr>
        <sz val="10"/>
        <rFont val="MS Sans Serif"/>
        <family val="2"/>
      </rPr>
      <t xml:space="preserve"> na parede que divide o cofre da antessala do cofre, conforme detalhamento no projeto</t>
    </r>
  </si>
  <si>
    <r>
      <t xml:space="preserve">Testeira D3, medindo </t>
    </r>
    <r>
      <rPr>
        <sz val="10"/>
        <rFont val="MS Sans Serif"/>
        <family val="2"/>
      </rPr>
      <t>370</t>
    </r>
    <r>
      <rPr>
        <sz val="10"/>
        <rFont val="MS Sans Serif"/>
        <family val="2"/>
      </rPr>
      <t>X</t>
    </r>
    <r>
      <rPr>
        <sz val="10"/>
        <rFont val="MS Sans Serif"/>
        <family val="2"/>
      </rPr>
      <t>71</t>
    </r>
    <r>
      <rPr>
        <sz val="10"/>
        <rFont val="MS Sans Serif"/>
        <family val="2"/>
      </rPr>
      <t>X1</t>
    </r>
    <r>
      <rPr>
        <sz val="10"/>
        <rFont val="MS Sans Serif"/>
        <family val="2"/>
      </rPr>
      <t>7</t>
    </r>
    <r>
      <rPr>
        <sz val="10"/>
        <rFont val="MS Sans Serif"/>
        <family val="2"/>
      </rPr>
      <t>cm, em chapa galvanizada vazada, com logomarca em acrílico termomoldada, conforme projeto e memorial</t>
    </r>
    <r>
      <rPr>
        <sz val="10"/>
        <rFont val="MS Sans Serif"/>
        <family val="2"/>
      </rPr>
      <t xml:space="preserve"> padrão do Banco</t>
    </r>
  </si>
  <si>
    <t>2.2.6</t>
  </si>
  <si>
    <t>2.3.3</t>
  </si>
  <si>
    <t>Mulher</t>
  </si>
  <si>
    <t>Homem</t>
  </si>
  <si>
    <r>
      <t>Recorte para luminárias 2x</t>
    </r>
    <r>
      <rPr>
        <sz val="10"/>
        <rFont val="MS Sans Serif"/>
        <family val="2"/>
      </rPr>
      <t>14</t>
    </r>
    <r>
      <rPr>
        <sz val="10"/>
        <rFont val="MS Sans Serif"/>
        <family val="2"/>
      </rPr>
      <t>w  (CFE PROJETO ELÉTRICO)</t>
    </r>
  </si>
  <si>
    <t>PLACAS SINALIZAÇÃO</t>
  </si>
  <si>
    <t>Placa advertência "PROIBIDO FUMAR", conforme NBR 13.434</t>
  </si>
  <si>
    <t>Saboneteira para refil transparente JOFEL AC 81 ou equivalente (Sanit. PPNE)</t>
  </si>
  <si>
    <t>Porta-papel higiênico em rolo transparente JOFEL AE 52 ou equivalente (Sanit. PPNE)</t>
  </si>
  <si>
    <t>Toalheiro interfolhas transparente JOFEL AH 34 ou equivalente (Sanit. PPNE)</t>
  </si>
  <si>
    <t>Saboneteira para refil  JOFEL AC 80 ou equivalente</t>
  </si>
  <si>
    <t>Porta-papel higiênico em rolo JOFEL AE 51 ou equivalente</t>
  </si>
  <si>
    <t>Toalheiro interfolhas JOFEL AH 31 ou equivalente</t>
  </si>
  <si>
    <t>Espelho para banheiros 60x80cm</t>
  </si>
  <si>
    <t>ADEQUAÇÃO MOBILIÁRIO</t>
  </si>
  <si>
    <t>BIRÔ</t>
  </si>
  <si>
    <t>Tampo acessibilidade - conforme projeto</t>
  </si>
  <si>
    <t>Toten acessibilidade - conforme projeto</t>
  </si>
  <si>
    <t>Placa em acrílico Toten acessibilidade - conforme projeto</t>
  </si>
  <si>
    <t>9.4</t>
  </si>
  <si>
    <t>9.5</t>
  </si>
  <si>
    <t>9.6</t>
  </si>
  <si>
    <t>9.7</t>
  </si>
  <si>
    <t>11.1</t>
  </si>
  <si>
    <t>11.2</t>
  </si>
  <si>
    <t>11.3</t>
  </si>
  <si>
    <t>11.4</t>
  </si>
  <si>
    <t>11.5</t>
  </si>
  <si>
    <t>III</t>
  </si>
  <si>
    <t>Mola hidráulica aérea Nº 3 -  DORMA - cor prata - para porta 90/210 de acesso retaguarda</t>
  </si>
  <si>
    <t>10.4</t>
  </si>
  <si>
    <t>4.3</t>
  </si>
  <si>
    <t>5.2</t>
  </si>
  <si>
    <t>OBSERVAÇÕES</t>
  </si>
  <si>
    <t>A - OBSERVAÇÕES CIVIL E ELÉTRICA</t>
  </si>
  <si>
    <t>1 - O leiaute/projeto fornecido pelo Banco não poderá sofrer modificações durante a execução das obras/serviços. Toda e qualquer alteração do objeto, que eventualmente se fizer necessária, deverá ser submetida à análise prévia da Unidade de Engenharia. Os questionamentos ou pedidos da administração da casa, ou de outros funcionários do Banco, deverão ser encaminhados à Unidade de Engenharia. A empresa contratada será responsável pelas modificações indevidas ou não autorizadas, às suas expensas e sem prorrogação de prazo.</t>
  </si>
  <si>
    <t>2 - A empresa deverá fornecer a ART e/ou a RRT de execução da obra/serviço antes de iniciar o mesmo.</t>
  </si>
  <si>
    <t>3 - Deverão ser observadas as normas gerais contidas nos memoriais técnicos e plantas.</t>
  </si>
  <si>
    <t>5 - A empresa contratada deverá comunicar a Agência, com antecedência, a relação dos funcionários que participarão da obra.</t>
  </si>
  <si>
    <t>6 - Deverão ser tomadas todas as providências com relação à segurança, depósito de materiais, entrada e saída de pessoal/materiais.</t>
  </si>
  <si>
    <t>7 - Faculta ao proponente comparecer ao local para conferir as medidas. Caso abra mão desta prerrogativa, o Banco não acolherá cobranças extras dos itens relacionados na planilha, por conta de diferenças de medições, inclusive eventuais diferenças no pé-direito informado.</t>
  </si>
  <si>
    <t xml:space="preserve">8 - A garantia dos equipamentos, dos materiais e das instalações deverá ser de 12 (doze) meses, a contar da data de conclusão definitiva da obra. </t>
  </si>
  <si>
    <t>9 - O fornecimento e instalação das divisórias, das esquadrias e das máscaras da sala de auto-atendimento inclui todos os complementos, bem como os perfis e estruturas necessárias para garantir suas estabilidades estruturais, independentemente do pé-direito informado.</t>
  </si>
  <si>
    <t>10 - Os locais eventualmente atingidos durante as obras deverão ser inteiramente recuperados (pintura, reboco, esquadrias, estruturas diversas, dutos do ar condicionado, revestimentos).</t>
  </si>
  <si>
    <t>11 - A empresa contratada deverá enviar, semanalmente, um relatório de obras para o responsável pela obra, para acompanhamento dos serviços executados.</t>
  </si>
  <si>
    <t>B - OBSERVAÇÕES AR CONDICIONADO E PDM:</t>
  </si>
  <si>
    <t>1 - Deverá constar na nota fiscal: o valor, a marca, o modelo e número de série do equipamento(s) de ar condicionado(s) e porta detetora de metais fornecido(s).</t>
  </si>
  <si>
    <t>2 - Deverá ser fornecido juntamente com a proposta, prospectos emitido pelos fabricantes com as características técnicas de cada tipo de equipamento(s) do ar condicionado e porta detetora de metais.</t>
  </si>
  <si>
    <t>3 - Além dos itens acima deverão ser considerados custos com deslocamento, mão-de-obra de instalações dos módulos, interligações, elétricas e frigorígenas, limpeza com Nitrogênio passante, vácuo, carga de gás completa, teste e ajustes.</t>
  </si>
  <si>
    <t>4 - A empresa deverá fazer conjuntamente com as especificações da planilha uma análise prévia do projeto, com o objetivo de orçar com compatibilidade mercadológica os itens da mesma.</t>
  </si>
  <si>
    <t>5 - A garantia dos equipamentos de ar condicionado e porta detetora de metais deverá ser de 12 (doze) meses. Exceto para os compressores do ar condicionado, que deverá ser de 36 (trinta e seis) meses, ambas a contar apartir da data efetiva de conclusão.</t>
  </si>
  <si>
    <t>7.2</t>
  </si>
  <si>
    <t>Parede de gesso acartonado 10cm</t>
  </si>
  <si>
    <t>Porta cartazes tarifas e propaganda dimensão 54x74cm em acrílico com fixação e acabamentos, conforme detalhe anexo.</t>
  </si>
  <si>
    <t>Porta cartazes A3 de propaganda com dimensão 48,5x33,5cm em acrílico com fixação e acabamentos, conforme detalhe em anexo.</t>
  </si>
  <si>
    <t>Gerente geral</t>
  </si>
  <si>
    <t>Caixa fila única</t>
  </si>
  <si>
    <t>Plataforma de atend.</t>
  </si>
  <si>
    <t>2.1.5</t>
  </si>
  <si>
    <t>Arquivo, 15cmx15cm, colada</t>
  </si>
  <si>
    <t>Fornecimento e instalação de adesivos Banrisul dupla-face na fachada (serão fornecidos pelo banco)</t>
  </si>
  <si>
    <t>ACESSÓRIOS  (SANITÁRIOS)</t>
  </si>
  <si>
    <t>5.2.1</t>
  </si>
  <si>
    <t>Sanitário Masculino, 15cmx15cm, colada</t>
  </si>
  <si>
    <t>Adesivos numeração dos caixas conforme indicação em projeto</t>
  </si>
  <si>
    <t>KIT ATM (interna)</t>
  </si>
  <si>
    <t>2.2.7</t>
  </si>
  <si>
    <r>
      <t>Forro de</t>
    </r>
    <r>
      <rPr>
        <sz val="10"/>
        <rFont val="MS Sans Serif"/>
        <family val="2"/>
      </rPr>
      <t xml:space="preserve"> fibra mineral</t>
    </r>
    <r>
      <rPr>
        <sz val="10"/>
        <rFont val="MS Sans Serif"/>
        <family val="2"/>
      </rPr>
      <t xml:space="preserve"> </t>
    </r>
    <r>
      <rPr>
        <sz val="10"/>
        <rFont val="MS Sans Serif"/>
        <family val="2"/>
      </rPr>
      <t>125</t>
    </r>
    <r>
      <rPr>
        <sz val="10"/>
        <rFont val="MS Sans Serif"/>
        <family val="2"/>
      </rPr>
      <t>x</t>
    </r>
    <r>
      <rPr>
        <sz val="10"/>
        <rFont val="MS Sans Serif"/>
        <family val="2"/>
      </rPr>
      <t>625</t>
    </r>
    <r>
      <rPr>
        <sz val="10"/>
        <rFont val="MS Sans Serif"/>
        <family val="2"/>
      </rPr>
      <t>cm</t>
    </r>
    <r>
      <rPr>
        <sz val="10"/>
        <rFont val="MS Sans Serif"/>
        <family val="2"/>
      </rPr>
      <t>, com perfis metálicos na cor branco e estrutura de sustentação</t>
    </r>
  </si>
  <si>
    <t>Aplicação de selador antes da massa corrida (parede gesso acartonado e recomposição drenos AC)</t>
  </si>
  <si>
    <t>Aplicação de massa corrida com lixamento, antes da pintura na parede (parede gesso acartonado e recomposição drenos AC)</t>
  </si>
  <si>
    <r>
      <t>Tinta acrílica acetinada cor branco neve sobre paredes de alvenaria,</t>
    </r>
    <r>
      <rPr>
        <sz val="10"/>
        <rFont val="MS Sans Serif"/>
        <family val="2"/>
      </rPr>
      <t xml:space="preserve"> gesso acartonado,</t>
    </r>
    <r>
      <rPr>
        <sz val="10"/>
        <rFont val="MS Sans Serif"/>
        <family val="2"/>
      </rPr>
      <t xml:space="preserve"> pilares da agência ( 01 demão) </t>
    </r>
  </si>
  <si>
    <t>Grade em alumínio na cor branca, perfil tubular  horizontal  1/2" x 1" -  a ser fixada na esquadria de alumínio da sala de autoatendimento, H=210cm, perfil tubular 5x8 acompanhando a modulação da divisória para estruturação,  espaçamento a cada 12cm (incluindo 1 porta medindo 100x210 )</t>
  </si>
  <si>
    <t>10.5</t>
  </si>
  <si>
    <t>10.5.1</t>
  </si>
  <si>
    <t xml:space="preserve">Porta de madeira com ferragens e fechadura tipo alavanca 90/210 </t>
  </si>
  <si>
    <t>Armário guarda-volumes (conforme projeto)</t>
  </si>
  <si>
    <t>11.6</t>
  </si>
  <si>
    <r>
      <t>Biombos em vidro liso transparente 5mm, requadro de alumínio anodizado, cor branca, nas dimensões de 1,20mx1,</t>
    </r>
    <r>
      <rPr>
        <sz val="10"/>
        <rFont val="MS Sans Serif"/>
        <family val="2"/>
      </rPr>
      <t>4</t>
    </r>
    <r>
      <rPr>
        <sz val="10"/>
        <rFont val="MS Sans Serif"/>
        <family val="2"/>
      </rPr>
      <t>0m. Inclui-se a montagem dos mesmos, com as peças abaixo.</t>
    </r>
  </si>
  <si>
    <t>KIT ATM (externa) Placa com nome da agência, horário da agência e SAA em braile</t>
  </si>
  <si>
    <t>Tinta esmalte, na cor branco (portas madeira retaguarda)</t>
  </si>
  <si>
    <t>1. OBJETO: OBRAS CIVIS, INSTALAÇÕES ELÉTRICAS, LÓGICA E MECÂNICA PARA ABERTURA DA AG. ÁUREA/RS</t>
  </si>
  <si>
    <r>
      <t>2. ENDEREÇO DE EXECUÇÃO/ENTREGA:</t>
    </r>
    <r>
      <rPr>
        <sz val="8"/>
        <rFont val="MS Sans Serif"/>
        <family val="2"/>
      </rPr>
      <t xml:space="preserve"> RUA DA MATRIZ, 390  ÁUREA/RS</t>
    </r>
  </si>
  <si>
    <t>Demolições/retiradas:</t>
  </si>
  <si>
    <t>Divisórias</t>
  </si>
  <si>
    <t>8.3</t>
  </si>
  <si>
    <t>Piso podotátil em concreto estampado externo (entrada) (placas 25x25cm)</t>
  </si>
  <si>
    <t xml:space="preserve">Porta de madeira com ferragens e fechadura tipo alavanca 70/210 </t>
  </si>
  <si>
    <t xml:space="preserve">   BP 02 - Material de Limpeza  1,42x2,90m</t>
  </si>
  <si>
    <t xml:space="preserve">   BP 01 - Máscara caixa eletrônico  3,03x2,90m (com recorte)</t>
  </si>
  <si>
    <t>Atendimento preferencial</t>
  </si>
  <si>
    <t>Vidro</t>
  </si>
  <si>
    <t>10.6</t>
  </si>
  <si>
    <t>10.6.1</t>
  </si>
  <si>
    <t>10.6.2</t>
  </si>
  <si>
    <r>
      <t>OBRAS CIVIS, INSTALAÇÕES ELÉTRICAS, LÓGICA E MECÂNICA PARA ABERTURA DA AG. ÁUREA</t>
    </r>
    <r>
      <rPr>
        <b/>
        <sz val="10"/>
        <rFont val="MS Sans Serif"/>
        <family val="2"/>
      </rPr>
      <t>/RS</t>
    </r>
  </si>
  <si>
    <t>Porta detectora de metais, modelo cilindrico 80cm, sistema de detecção bobina central, caixa de passagem com vidros curvos laminados de segurança, espessura de 10mm, na cor branca, conforme memorial tecnico descritivo e leiaute em anexo.</t>
  </si>
  <si>
    <t>4 - Os licitantes deverão preencher a planilha na sua INTEGRALIDADE (preços unitários para material e mão de obra e preço total).</t>
  </si>
  <si>
    <t>Divisória perfil aço, montantes duplos e rodapés simples, mod. 1,20cm, BP Plus Cristal, montantes na cor branca  h=2,10m. (sem vidro)</t>
  </si>
  <si>
    <t>Ferro</t>
  </si>
  <si>
    <t>Porta de ferro com fechamento em chapa metálica, com 02 fechaduras tetra chave cromada, conforme detalhe</t>
  </si>
  <si>
    <t>5.2.2</t>
  </si>
  <si>
    <t>Grade de ferro, com 02 fechaduras tetrachave cromada, conforme detalhe</t>
  </si>
  <si>
    <t>5.1.6</t>
  </si>
  <si>
    <t xml:space="preserve">Retirada esquadria de alumínio 260x70cm </t>
  </si>
  <si>
    <t>Abertura de vão na parede para instalação da esquadria remanejada</t>
  </si>
  <si>
    <t>Fechamento e recomposição da parede após instalação da esquadria</t>
  </si>
  <si>
    <t>cj</t>
  </si>
  <si>
    <t>Mola hidráulica de piso -  DORMA - cor prata - para portas de vidro temperado</t>
  </si>
  <si>
    <t>Porta de vidro temperado, esp.10mm, 100/210cm (duas folhas) inclui ferragens (porta principal)</t>
  </si>
  <si>
    <t>5.3</t>
  </si>
  <si>
    <t>5.3.1</t>
  </si>
  <si>
    <t>5.3.2</t>
  </si>
  <si>
    <t>1.7</t>
  </si>
  <si>
    <t>Instalação esquadria de alumínio (janela) 260x70cm existente</t>
  </si>
  <si>
    <t>Complemento em  do pórtico em " L"</t>
  </si>
  <si>
    <t>INSTALAÇÕES DE AR CONDICIONADO</t>
  </si>
  <si>
    <t>1.</t>
  </si>
  <si>
    <t>Sistema de Ar Condicionado e Exaustão</t>
  </si>
  <si>
    <t>Unidade condicionadora de janela, ciclo reverso, comando mecânico,   3 velocidades. 30 kBtu/h</t>
  </si>
  <si>
    <t>Unidade condicionadora de janela, ciclo reverso, comando mecânico,   3 velocidades. 12 kBtu/h</t>
  </si>
  <si>
    <t>Exaustor axial equipado com tela de proteção externa, 1500 m3/h, motor 6 pólos, monofásico</t>
  </si>
  <si>
    <t>Caixilho com moldura em madeira, para ar de janela</t>
  </si>
  <si>
    <t>Caixa de proteção em fibra, para ar de janela</t>
  </si>
  <si>
    <t>Veneziana indevassável em alumínio, com dupla moldura, 500x500mm</t>
  </si>
  <si>
    <t>Acessórios diversos</t>
  </si>
  <si>
    <t>vb</t>
  </si>
  <si>
    <t>SUBTOTAL ITEM VI</t>
  </si>
  <si>
    <t>VII</t>
  </si>
  <si>
    <t>INSTALAÇÕES ELÉTRICAS:</t>
  </si>
  <si>
    <t xml:space="preserve">MONTAGEM DO CENTRO DE DISTRIBUIÇÃO: </t>
  </si>
  <si>
    <t>Quadro de Força de sobrepor montado em caixa de comando com dimensões minimas de 800x500x150mm, com barramento DIN de FNT, placa de montagem - Completo para 36 elementos - CD-1</t>
  </si>
  <si>
    <t>Disjuntores Monopolar/4,5kA</t>
  </si>
  <si>
    <t>1.2.1</t>
  </si>
  <si>
    <t xml:space="preserve">            - 10A</t>
  </si>
  <si>
    <t>1.2.2</t>
  </si>
  <si>
    <t xml:space="preserve">            - 16A</t>
  </si>
  <si>
    <t>1.2.3</t>
  </si>
  <si>
    <t xml:space="preserve">            - 20A</t>
  </si>
  <si>
    <t>1.2.4</t>
  </si>
  <si>
    <t xml:space="preserve">            - 25A</t>
  </si>
  <si>
    <t>Disjuntores Tripolar/4,5kA</t>
  </si>
  <si>
    <t>1.3.1</t>
  </si>
  <si>
    <t xml:space="preserve">            - 3x16A - Banco de Capacitores</t>
  </si>
  <si>
    <t>1.3.2</t>
  </si>
  <si>
    <t xml:space="preserve">            - 3x40A - Geral CDBK, NOBREAK E REVERSORA</t>
  </si>
  <si>
    <t>Disjuntores Tripolar/18kA</t>
  </si>
  <si>
    <t>1.4.1</t>
  </si>
  <si>
    <t xml:space="preserve">           - 3x70A - Geral CD-1 E MEDIÇÃO</t>
  </si>
  <si>
    <t>Supressores de Surto com encapsulamento 40kA</t>
  </si>
  <si>
    <t xml:space="preserve">Cabo unipolar flexivel seção 25 mm² / 750V -Entrada CD-1 </t>
  </si>
  <si>
    <t>m</t>
  </si>
  <si>
    <t xml:space="preserve">Cabo unipolar flexivel seção 16 mm² / 750V - Aterramento </t>
  </si>
  <si>
    <t>1.8</t>
  </si>
  <si>
    <t>Cabo unipolar flexivel seção 10 mm² / 750V - Alimentador do CD-BK</t>
  </si>
  <si>
    <t>1.9</t>
  </si>
  <si>
    <t>Capacitor trifásico 2,0kVAr</t>
  </si>
  <si>
    <t>PONTOS DE LUZ /TOMADAS e AR CONDICIONADO</t>
  </si>
  <si>
    <t xml:space="preserve"> Luminária de EMBUTIR - 2x28W com aletas brancas completa - Suportes, Lâmpadas Trifósforo 28 W e reator eletrônico 220V AFP - 2x28W - THD &lt;10% - Garantia de 02 Anos.</t>
  </si>
  <si>
    <t xml:space="preserve"> Luminária de EMBUTIR - 2x14W com aletas brancas completa - Suportes, Lâmpadas Trifósforo 14 W e reator eletrônico 220V AFP - 2x14W - THD &lt;10% - Garantia de 02 Anos.</t>
  </si>
  <si>
    <t>Condutor unipolar flexível Afumex:</t>
  </si>
  <si>
    <t xml:space="preserve">  </t>
  </si>
  <si>
    <t xml:space="preserve">          - seção 2,5mm² - (iluminação/Tomadas).</t>
  </si>
  <si>
    <t xml:space="preserve">          - seção 4,0mm² - (Tomadas).</t>
  </si>
  <si>
    <t xml:space="preserve"> Suporte de canaleta de aluminio branco com um interruptor duplo.</t>
  </si>
  <si>
    <t xml:space="preserve"> Suporte para canaleta de alumínio p/tres blocos com, duas tomadas tipo bloco NBR.20A (azul) , mais um bloco cego.</t>
  </si>
  <si>
    <t xml:space="preserve"> Suporte para canaleta de alumínio p/tres blocos com, uma tomada 3P+T / 25A para ar cpndicionado</t>
  </si>
  <si>
    <t>2.7</t>
  </si>
  <si>
    <t>Espelho de pvc branco 4x2" (100x50mm) com:</t>
  </si>
  <si>
    <t>2.7.1</t>
  </si>
  <si>
    <t xml:space="preserve">          - interruptor simples.</t>
  </si>
  <si>
    <t>2.7.2</t>
  </si>
  <si>
    <t xml:space="preserve">          - interruptor simples de embutir + tomada.</t>
  </si>
  <si>
    <t>2.7.3</t>
  </si>
  <si>
    <t xml:space="preserve">          - tomada novo padrão brasileiro</t>
  </si>
  <si>
    <t>2.8</t>
  </si>
  <si>
    <t xml:space="preserve">Caixa condulete diam. 20mm com: </t>
  </si>
  <si>
    <t>2.8.1</t>
  </si>
  <si>
    <t>2.8.2</t>
  </si>
  <si>
    <t xml:space="preserve">          - interruptor duplo.</t>
  </si>
  <si>
    <t>2.8.3</t>
  </si>
  <si>
    <t xml:space="preserve">          - tomada novo padrão brasileiro 20A</t>
  </si>
  <si>
    <t>2.9</t>
  </si>
  <si>
    <t xml:space="preserve"> Caixa de perfilado 38x38mm com uma tomada tipo 2P+T / 20A (preta) </t>
  </si>
  <si>
    <t>2.10</t>
  </si>
  <si>
    <t>Espelho cego 4x2"/4x4" de pvc branco</t>
  </si>
  <si>
    <t>2.11</t>
  </si>
  <si>
    <t>Caixa tipo condulete com tampa cega:</t>
  </si>
  <si>
    <t>2.11.1</t>
  </si>
  <si>
    <t xml:space="preserve">          - ø 20mm.</t>
  </si>
  <si>
    <t>2.11.2</t>
  </si>
  <si>
    <t xml:space="preserve">          - ø 25mm.</t>
  </si>
  <si>
    <t>2.12</t>
  </si>
  <si>
    <t>Eletroduto de ferro:</t>
  </si>
  <si>
    <t>2.12.1</t>
  </si>
  <si>
    <t>2.12.2</t>
  </si>
  <si>
    <t>2.13</t>
  </si>
  <si>
    <t>Canaleta aluminio 73x25mm dupla c/ tampa de encaixe - Branca</t>
  </si>
  <si>
    <t>2.14</t>
  </si>
  <si>
    <t>Curva 90º Vertical específica de canaleta de aluminio 73x25mm</t>
  </si>
  <si>
    <t>2.15</t>
  </si>
  <si>
    <t>Adaptador 2x3/4"  específica de canaleta de aluminio 73x25mm</t>
  </si>
  <si>
    <t>2.16</t>
  </si>
  <si>
    <t xml:space="preserve">Eletrocalha lisa 200x100mm </t>
  </si>
  <si>
    <t>2.17</t>
  </si>
  <si>
    <t>Tampa para eletrocalha 200mm</t>
  </si>
  <si>
    <t>2.18</t>
  </si>
  <si>
    <t xml:space="preserve">Suporte suspensão para eletrocalha 200x100mm </t>
  </si>
  <si>
    <t>2.19</t>
  </si>
  <si>
    <t>Acessorios tipo "T" para eletrocalha 200 x 100mm</t>
  </si>
  <si>
    <t>2.20</t>
  </si>
  <si>
    <t>Redução concentrica para eletrocalha de 200 p/ 100mm</t>
  </si>
  <si>
    <t>2.21</t>
  </si>
  <si>
    <t xml:space="preserve">Eletrocalha lisa 100x100mm </t>
  </si>
  <si>
    <t>2.22</t>
  </si>
  <si>
    <t>Tampa para eletrocalha 100mm</t>
  </si>
  <si>
    <t>2.23</t>
  </si>
  <si>
    <t xml:space="preserve">Suporte suspensão para eletrocalha 100x100mm </t>
  </si>
  <si>
    <t>2.24</t>
  </si>
  <si>
    <t>Curva horizontal para eletrocalha 100x100mm</t>
  </si>
  <si>
    <t>2.25</t>
  </si>
  <si>
    <t>Curva vertical para eletrocalha 100x100mm</t>
  </si>
  <si>
    <t>2.26</t>
  </si>
  <si>
    <t>Acessorios tipo "T" para eletrocalha 100 x 100mm</t>
  </si>
  <si>
    <t>2.27</t>
  </si>
  <si>
    <t>Emenda interna tipo "U" p/ eletrocalha100x100mm</t>
  </si>
  <si>
    <t>2.28</t>
  </si>
  <si>
    <t>Terminal de fechamento p/ eletrocalha 100x100mm</t>
  </si>
  <si>
    <t>2.29</t>
  </si>
  <si>
    <t xml:space="preserve">Derivação lateral de eletrocalha para perfilado </t>
  </si>
  <si>
    <t>2.30</t>
  </si>
  <si>
    <t>Perfilado 38x38mm chapa 14</t>
  </si>
  <si>
    <t>2.31</t>
  </si>
  <si>
    <t>Suporte longo p/perfilado 38x38mm</t>
  </si>
  <si>
    <t>2.32</t>
  </si>
  <si>
    <t>Base c/ 4 furos fixação externa p/perfilado 38x38mm</t>
  </si>
  <si>
    <t xml:space="preserve"> un</t>
  </si>
  <si>
    <t>2.33</t>
  </si>
  <si>
    <t xml:space="preserve">Emendas Internas ("I", "L") para perfilado 38x38mm  </t>
  </si>
  <si>
    <t>2.34</t>
  </si>
  <si>
    <t xml:space="preserve">Emendas "T" para perfilado 38x38mm  </t>
  </si>
  <si>
    <t>2.35</t>
  </si>
  <si>
    <t xml:space="preserve">Emendas "X" para perfilado 38x38mm  </t>
  </si>
  <si>
    <t>2.36</t>
  </si>
  <si>
    <t>Derivação lateral p/ eletroduto</t>
  </si>
  <si>
    <t>2.37</t>
  </si>
  <si>
    <t>Parafusos, porcas e arruelas para perfilados/eletrocalha</t>
  </si>
  <si>
    <t>2.38</t>
  </si>
  <si>
    <t>Vergalhão rosca total 1/4"</t>
  </si>
  <si>
    <t>2.39</t>
  </si>
  <si>
    <t>Chumbador rosca interna 1/4"</t>
  </si>
  <si>
    <t>2.40</t>
  </si>
  <si>
    <t>Timer p/  iluminação interna/externa/ar condicionado</t>
  </si>
  <si>
    <t>2.41</t>
  </si>
  <si>
    <t>Contactora tripolar 220V/25 A</t>
  </si>
  <si>
    <t>2.42</t>
  </si>
  <si>
    <t xml:space="preserve">Dispositivo IDR 16A sensibilidade 30mA </t>
  </si>
  <si>
    <t>2.43</t>
  </si>
  <si>
    <t xml:space="preserve">Dispositivo IDR 20A sensibilidade 30mA </t>
  </si>
  <si>
    <t>2.44</t>
  </si>
  <si>
    <t xml:space="preserve">Dispositivo IDR 25A sensibilidade 30mA </t>
  </si>
  <si>
    <t>2.45</t>
  </si>
  <si>
    <t xml:space="preserve">Dispositivo DR 80A - tetrapolar sensibilidade 300mA(Geral CD-1) </t>
  </si>
  <si>
    <t>2.46</t>
  </si>
  <si>
    <t>Cabo tipo PP 3x1,5mm² - Ligação das luminárias.</t>
  </si>
  <si>
    <t>2.47</t>
  </si>
  <si>
    <t>Plug Macho e fêmea novo padrão - ligação luminárias</t>
  </si>
  <si>
    <t>INSTALAÇÕES DE ILUMINAÇÃO DE EMERGÊNCIA</t>
  </si>
  <si>
    <t>Módulo Autonomo de emergência 2X55W c/ suporte metalico p/ fixação</t>
  </si>
  <si>
    <t>Módulo Autonomo de emergência 2x20W c/ suporte metalico p/ fixação</t>
  </si>
  <si>
    <t>Módulo Autonomo de emergência 1x9W com indicador de SAIDA E SAIDA EMERGÊNCIA</t>
  </si>
  <si>
    <t>VIII</t>
  </si>
  <si>
    <t>INSTALAÇÕES DE AUTOMAÇÃO (ELÉTRICAS E SINAL).</t>
  </si>
  <si>
    <t>INSTALAÇÕES ELÉTRICAS</t>
  </si>
  <si>
    <t>Cabo unipolar flexivel seção 2,5 mm2.</t>
  </si>
  <si>
    <t>Cabo unipolar flexivel seção 4,0 mm2.</t>
  </si>
  <si>
    <t>Cabo unipolar flexivel seção 10 mm2.</t>
  </si>
  <si>
    <t>Cabo unipolar flexivel seção 25 mm2 (Baterias/Nobreak)</t>
  </si>
  <si>
    <t>Centro de distribuição de uso aparente para 16 elementos com barramentos (CD-BK).</t>
  </si>
  <si>
    <t>Disjuntor monopolar/4,5kA.</t>
  </si>
  <si>
    <t>1.7.1</t>
  </si>
  <si>
    <t xml:space="preserve">        -1x16A - (CD-ESTAB)</t>
  </si>
  <si>
    <t>Disjuntor triplolar / 4,5kA.</t>
  </si>
  <si>
    <t>1.8.1</t>
  </si>
  <si>
    <t xml:space="preserve">        -3x40A - (CD-ESTAB)</t>
  </si>
  <si>
    <t>1.10</t>
  </si>
  <si>
    <t>1.11</t>
  </si>
  <si>
    <t>Eletroduto ferro diametro 25 mm.</t>
  </si>
  <si>
    <t>1.12</t>
  </si>
  <si>
    <t>Caixa de passagem c/ tampa cega tipo condulete diam 25mm</t>
  </si>
  <si>
    <t>1.13</t>
  </si>
  <si>
    <t>Caixa de saida condulete diam. 25 mm com tampa e com:</t>
  </si>
  <si>
    <t>1.13.1</t>
  </si>
  <si>
    <t xml:space="preserve">        -  02 (duas) tomadas  novo padrão brasileiro</t>
  </si>
  <si>
    <t>1.14</t>
  </si>
  <si>
    <t xml:space="preserve">Caixa metálica de sobrepor 200x200x100mm com tampa </t>
  </si>
  <si>
    <t>1.15</t>
  </si>
  <si>
    <t>Adaptador 3x1" para conexão canaleta de aluminio 73x25mm e eletroduto de ferro</t>
  </si>
  <si>
    <t>1.16</t>
  </si>
  <si>
    <t>Chave reversora 63A. com 04 câmaras</t>
  </si>
  <si>
    <t>1.17</t>
  </si>
  <si>
    <t>Caixa de pvc para reversora tipo GSP.2</t>
  </si>
  <si>
    <t>1.18</t>
  </si>
  <si>
    <t>Canaleta aluminio 73x25 tripla c/ tampa de encaixe - Pintada</t>
  </si>
  <si>
    <t>1.19</t>
  </si>
  <si>
    <t>Canaleta aluminio 73x45 dupla c/ tampa de encaixe - Pintada</t>
  </si>
  <si>
    <t>1.20</t>
  </si>
  <si>
    <t>Caixa de aluminio 100x100x50mm específica de canaleta de aluminio</t>
  </si>
  <si>
    <t>1.21</t>
  </si>
  <si>
    <t>Curva 90º metálica especifica de canaleta de aluminio</t>
  </si>
  <si>
    <t>1.21.1</t>
  </si>
  <si>
    <t xml:space="preserve">        -73x25mm</t>
  </si>
  <si>
    <t>1.21.2</t>
  </si>
  <si>
    <t xml:space="preserve">        -73x45mm</t>
  </si>
  <si>
    <t>1.22</t>
  </si>
  <si>
    <t>Acessório tipo flange p/ conexão CD/Eletrocalha e aluminio</t>
  </si>
  <si>
    <t>1.23</t>
  </si>
  <si>
    <t xml:space="preserve"> Suporte para canaleta de aluminio p/tres blocos com, duas tomadas tipo bloco NBR-20A (preta), mais um bloco cego.</t>
  </si>
  <si>
    <t>1.24</t>
  </si>
  <si>
    <t xml:space="preserve"> Suporte para canaleta de aluminio p/tres blocos com, duas tomadas tipo bloco NBR-20A (vermelha), mais um bloco cego.</t>
  </si>
  <si>
    <t>1.25</t>
  </si>
  <si>
    <t xml:space="preserve"> Suporte para canaleta de aluminio p/tres blocos com, uma tomada tipo bloco NBR.20A (preta), mais dois blocos cego.</t>
  </si>
  <si>
    <t>1.26</t>
  </si>
  <si>
    <t xml:space="preserve"> Suporte para canaleta de aluminio p/tres blocos com, duas tomadas tipo bloco NBR.20A (azul) , mais um bloco cego.</t>
  </si>
  <si>
    <t>1.27</t>
  </si>
  <si>
    <t>Conjunto de canaleta de aluminio 73x25mm c/ comprimento de 25cm, com tampa,  tampas terminais rebitadas e 2 x suportes : um suporte com duas tomadas NBR-20A (preta) + um bloco cego e um suporte com duas tomadas RJ 45 fêmea (Fone/Dados) + um bloco cego.</t>
  </si>
  <si>
    <t>1.28</t>
  </si>
  <si>
    <t>Timer p/  KIT ATM</t>
  </si>
  <si>
    <t>1.29</t>
  </si>
  <si>
    <t xml:space="preserve"> Plug novo padrão brasileiro</t>
  </si>
  <si>
    <t>1.30</t>
  </si>
  <si>
    <t xml:space="preserve"> Cabo tipo PP 3x1,5mm2</t>
  </si>
  <si>
    <t>1.31</t>
  </si>
  <si>
    <t>Caixa de comando 480x380x170mm c/ acessórios - (Cash Timer)</t>
  </si>
  <si>
    <t>1.32</t>
  </si>
  <si>
    <t>Plug adaptador p/tomada padrão brasileiro</t>
  </si>
  <si>
    <t>1.33</t>
  </si>
  <si>
    <t>Aterramento.</t>
  </si>
  <si>
    <t>1.33.1</t>
  </si>
  <si>
    <t xml:space="preserve">           - cabo unipolar seção 10 mm² - 0,75 kV.</t>
  </si>
  <si>
    <t>1.33.2</t>
  </si>
  <si>
    <t xml:space="preserve">           - haste cooperweld ø 19x2400mm c/conector/caixa e tampa.</t>
  </si>
  <si>
    <t>1.34</t>
  </si>
  <si>
    <t>Eletroduto pvc:</t>
  </si>
  <si>
    <t>1.34.1</t>
  </si>
  <si>
    <t xml:space="preserve"> -Diametro 20 mm.</t>
  </si>
  <si>
    <t>1.35</t>
  </si>
  <si>
    <t>Curva de pvc:</t>
  </si>
  <si>
    <t>1.35.1</t>
  </si>
  <si>
    <t>1.36</t>
  </si>
  <si>
    <t>Caixa de embutir piso 100x200x50mm com tampa em latão polido</t>
  </si>
  <si>
    <t>1.37</t>
  </si>
  <si>
    <t>1.38</t>
  </si>
  <si>
    <t>1.39</t>
  </si>
  <si>
    <t>1.40</t>
  </si>
  <si>
    <t>1.41</t>
  </si>
  <si>
    <t>1.42</t>
  </si>
  <si>
    <t>1.43</t>
  </si>
  <si>
    <t>1.44</t>
  </si>
  <si>
    <t>Derivação lateral de eletrocalha para eletroduto</t>
  </si>
  <si>
    <t>PONTOS PARA A TRANSMISSÃO DE DADOS/TELEFONE:</t>
  </si>
  <si>
    <t>Eletroduto ferro ø 25mm.</t>
  </si>
  <si>
    <t>Caixa de pvc sem embutes tipo Pial 92106 ou Cemar CMS - 17M OP ou equivalente.</t>
  </si>
  <si>
    <t xml:space="preserve"> Suporte para canaleta de aluminio p/tres blocos sendo um bloco c/RJ.45 e mais dois blocos cegos.</t>
  </si>
  <si>
    <t xml:space="preserve"> Suporte para canaleta de aluminio p/tres blocos sendo dois blocos c/RJ.45 e mais um bloco cego.</t>
  </si>
  <si>
    <t>Cabo UTP categoria 5e</t>
  </si>
  <si>
    <t>Cabo telefônico tipo CIT-10 pares</t>
  </si>
  <si>
    <t>Rack para HUB tamanho 12U - Completo e com tres bandeijas.</t>
  </si>
  <si>
    <t xml:space="preserve">Patch Panel 24 portas p/ Rack 19" </t>
  </si>
  <si>
    <t>Patch Cord 2,5m (Estações de Trabalho)</t>
  </si>
  <si>
    <t>Patch Cord 1,0m (Rack)</t>
  </si>
  <si>
    <t>Régua com 6 tomadas p/ Rack</t>
  </si>
  <si>
    <t xml:space="preserve"> Bloco de inserção engate rápido M10 com bastidor completo</t>
  </si>
  <si>
    <t>IX</t>
  </si>
  <si>
    <t>INSTALAÇÕES TELEFÔNICAS:</t>
  </si>
  <si>
    <t>TUBULAÇÃO SECUNDARIA COM ESPERAS TELEFÔNICAS:</t>
  </si>
  <si>
    <t>Eletroduto ferro ø 50mm.</t>
  </si>
  <si>
    <t>Eletroduto ferro ø 32mm.</t>
  </si>
  <si>
    <t>Caixa de passagem c/ tampa cega tipo condulete diam 50mm</t>
  </si>
  <si>
    <t>Caixa de passagem c/ tampa cega tipo condulete diam 32mm</t>
  </si>
  <si>
    <t>Adaptador para canaleta de aluminio 73x25mm e eletroduto - 3x1"</t>
  </si>
  <si>
    <t xml:space="preserve"> Suporte para canaleta de aluminio p/tres blocos sendo tres blocos c/RJ.45.</t>
  </si>
  <si>
    <t>Cabo UTP cat. 5e</t>
  </si>
  <si>
    <t>Patch Panel 24 portas p/ Rack 19"  (Estações de Trabalho)</t>
  </si>
  <si>
    <t>Patch Panel 24 portas p/ Rack 19"  (Ramais Central)</t>
  </si>
  <si>
    <t>Cabo CIT50/30 pares (Entrada Linhas Externas)</t>
  </si>
  <si>
    <t>Cabo CIT50/20 pares (Entrada Linhas)</t>
  </si>
  <si>
    <t>Cabo CIT50/50pares (Ramais Central)</t>
  </si>
  <si>
    <t>Acessórios internos p/ montagem DG´s</t>
  </si>
  <si>
    <t xml:space="preserve">Caixa de distribuição padrão Concessionária </t>
  </si>
  <si>
    <t xml:space="preserve">          - N.º4 (600x600x120mm) - Sobrepor</t>
  </si>
  <si>
    <t>Patch Cord 1,0m (Rack) - Cor Verde</t>
  </si>
  <si>
    <t>Protetor de Surto p/ entrada das linhas</t>
  </si>
  <si>
    <t>X</t>
  </si>
  <si>
    <t>INSTALAÇÕES ALARME E CFTV</t>
  </si>
  <si>
    <t>INFRA-ESTRUTURA NECESSÁRIA COM RESPECTIVAS ESPERAS ALARME E CFTV:</t>
  </si>
  <si>
    <t xml:space="preserve"> Quadro de comando de Sobrepor para  Central de Alarme - 600x480x220mm tipo CS</t>
  </si>
  <si>
    <t>Caixa passagem condulete ø 25 mm c/tampa cega.</t>
  </si>
  <si>
    <t xml:space="preserve">Caixa de pvc sem embutes nas dimensões de 150x110x70mm com tampa de fecho rápido </t>
  </si>
  <si>
    <t>Suporte para canaleta de aluminio p/tres blocos sendo dois c/ tomadas elétrica tipo bloco NBR.20A (preta), mais um bloco cego.</t>
  </si>
  <si>
    <t>Suporte para canaleta de aluminio do tipo cego de cor branco</t>
  </si>
  <si>
    <t xml:space="preserve">Cabo CIT-3 pares </t>
  </si>
  <si>
    <t xml:space="preserve">Cabo CIT-5 pares </t>
  </si>
  <si>
    <t>Cabo coaxial RG-59/75 Ohms/ 97% de  malha.</t>
  </si>
  <si>
    <t>Cabo elétrico tipo flexível 1,5mm2 (preto e vermelho)</t>
  </si>
  <si>
    <t>Terminal para cabo coaxial tipo BNC</t>
  </si>
  <si>
    <t>Arame Galvanizado n.º16</t>
  </si>
  <si>
    <t>kg</t>
  </si>
  <si>
    <t xml:space="preserve">Spiral tube </t>
  </si>
  <si>
    <t>XI</t>
  </si>
  <si>
    <t>SERVIÇOS COMPLEMENTARES ELÉTRICA/AUTOMAÇÃO/TELEFÔNICO</t>
  </si>
  <si>
    <t>Asbuilts das Instalações Elet./Log./Telf./alarme</t>
  </si>
  <si>
    <t>m2</t>
  </si>
  <si>
    <t>Certificação da rede estruturada</t>
  </si>
  <si>
    <t>SUBTOTAL ITEM VII</t>
  </si>
  <si>
    <t>SUBTOTAL  ITEM VIII</t>
  </si>
  <si>
    <t>SUBTOTAL ITEM X</t>
  </si>
  <si>
    <t>SUBTOTAL ITEM IX</t>
  </si>
  <si>
    <t>SUBTOTAL ITEM XI</t>
  </si>
  <si>
    <t>SUBTOTAL ITENS I,II,III,IV,V</t>
  </si>
  <si>
    <t>Abertura e recomposição de vãos na parede e equadria para instalação de equipamento</t>
  </si>
  <si>
    <t>Abertura e recomposição no piso para instalação de infraestrutura</t>
  </si>
  <si>
    <t>Centro de distribuição de uso aparente para 24 elementos com   barramentos com espaço p/ geral ( TIPO STAB - Met. Atlanta ou equivalente).</t>
  </si>
  <si>
    <r>
      <t xml:space="preserve">3. PRAZO DE EXECUÇÃO/ENTREGA: </t>
    </r>
    <r>
      <rPr>
        <sz val="8"/>
        <rFont val="MS Sans Serif"/>
        <family val="2"/>
      </rPr>
      <t>45 dias</t>
    </r>
  </si>
  <si>
    <t xml:space="preserve"> SERVIÇOS COMPLEMENTARES</t>
  </si>
</sst>
</file>

<file path=xl/styles.xml><?xml version="1.0" encoding="utf-8"?>
<styleSheet xmlns="http://schemas.openxmlformats.org/spreadsheetml/2006/main">
  <numFmts count="39">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quot;R$&quot;#,##0_);\(&quot;R$&quot;#,##0\)"/>
    <numFmt numFmtId="173" formatCode="&quot;R$&quot;#,##0_);[Red]\(&quot;R$&quot;#,##0\)"/>
    <numFmt numFmtId="174" formatCode="&quot;R$&quot;#,##0.00_);\(&quot;R$&quot;#,##0.00\)"/>
    <numFmt numFmtId="175" formatCode="&quot;R$&quot;#,##0.00_);[Red]\(&quot;R$&quot;#,##0.00\)"/>
    <numFmt numFmtId="176" formatCode="_(&quot;R$&quot;* #,##0_);_(&quot;R$&quot;* \(#,##0\);_(&quot;R$&quot;* &quot;-&quot;_);_(@_)"/>
    <numFmt numFmtId="177" formatCode="_(&quot;R$&quot;* #,##0.00_);_(&quot;R$&quot;* \(#,##0.00\);_(&quot;R$&quot;* &quot;-&quot;??_);_(@_)"/>
    <numFmt numFmtId="178" formatCode="&quot;Cr$&quot;#,##0_);\(&quot;Cr$&quot;#,##0\)"/>
    <numFmt numFmtId="179" formatCode="&quot;Cr$&quot;#,##0_);[Red]\(&quot;Cr$&quot;#,##0\)"/>
    <numFmt numFmtId="180" formatCode="&quot;Cr$&quot;#,##0.00_);\(&quot;Cr$&quot;#,##0.00\)"/>
    <numFmt numFmtId="181" formatCode="&quot;Cr$&quot;#,##0.00_);[Red]\(&quot;Cr$&quot;#,##0.00\)"/>
    <numFmt numFmtId="182" formatCode="_(&quot;Cr$&quot;* #,##0_);_(&quot;Cr$&quot;* \(#,##0\);_(&quot;Cr$&quot;* &quot;-&quot;_);_(@_)"/>
    <numFmt numFmtId="183" formatCode="_(&quot;Cr$&quot;* #,##0.00_);_(&quot;Cr$&quot;* \(#,##0.00\);_(&quot;Cr$&quot;* &quot;-&quot;??_);_(@_)"/>
    <numFmt numFmtId="184" formatCode="00"/>
    <numFmt numFmtId="185" formatCode="#,##0.00;[Red]#,##0.00"/>
    <numFmt numFmtId="186" formatCode="0_);[Red]\(0\)"/>
    <numFmt numFmtId="187" formatCode="&quot;Sim&quot;;&quot;Sim&quot;;&quot;Não&quot;"/>
    <numFmt numFmtId="188" formatCode="&quot;Verdadeiro&quot;;&quot;Verdadeiro&quot;;&quot;Falso&quot;"/>
    <numFmt numFmtId="189" formatCode="&quot;Ativar&quot;;&quot;Ativar&quot;;&quot;Desativar&quot;"/>
    <numFmt numFmtId="190" formatCode="[$€-2]\ #,##0.00_);[Red]\([$€-2]\ #,##0.00\)"/>
    <numFmt numFmtId="191" formatCode="0.0%"/>
    <numFmt numFmtId="192" formatCode="0.0000"/>
    <numFmt numFmtId="193" formatCode="0.00;[Red]0.00"/>
    <numFmt numFmtId="194" formatCode="0.00_);[Red]\(0.00\)"/>
  </numFmts>
  <fonts count="51">
    <font>
      <sz val="10"/>
      <name val="MS Sans Serif"/>
      <family val="0"/>
    </font>
    <font>
      <b/>
      <sz val="10"/>
      <name val="MS Sans Serif"/>
      <family val="0"/>
    </font>
    <font>
      <i/>
      <sz val="10"/>
      <name val="MS Sans Serif"/>
      <family val="0"/>
    </font>
    <font>
      <b/>
      <i/>
      <sz val="10"/>
      <name val="MS Sans Serif"/>
      <family val="0"/>
    </font>
    <font>
      <sz val="8"/>
      <name val="MS Sans Serif"/>
      <family val="2"/>
    </font>
    <font>
      <u val="single"/>
      <sz val="11.5"/>
      <color indexed="12"/>
      <name val="MS Sans Serif"/>
      <family val="2"/>
    </font>
    <font>
      <u val="single"/>
      <sz val="11.5"/>
      <color indexed="36"/>
      <name val="MS Sans Serif"/>
      <family val="2"/>
    </font>
    <font>
      <sz val="10"/>
      <name val="Arial"/>
      <family val="2"/>
    </font>
    <font>
      <b/>
      <sz val="8"/>
      <name val="Times New Roman"/>
      <family val="1"/>
    </font>
    <font>
      <b/>
      <sz val="10"/>
      <name val="Arial"/>
      <family val="2"/>
    </font>
    <font>
      <sz val="10"/>
      <color indexed="10"/>
      <name val="Arial"/>
      <family val="2"/>
    </font>
    <font>
      <b/>
      <sz val="12"/>
      <name val="MS Sans Serif"/>
      <family val="2"/>
    </font>
    <font>
      <b/>
      <sz val="9"/>
      <name val="MS Sans Serif"/>
      <family val="2"/>
    </font>
    <font>
      <b/>
      <sz val="8"/>
      <name val="MS Sans Serif"/>
      <family val="2"/>
    </font>
    <font>
      <sz val="10"/>
      <color indexed="17"/>
      <name val="MS Sans Serif"/>
      <family val="2"/>
    </font>
    <font>
      <sz val="10"/>
      <color indexed="8"/>
      <name val="MS Sans Serif"/>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solid">
        <fgColor indexed="9"/>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double"/>
      <right style="thin"/>
      <top style="double"/>
      <bottom>
        <color indexed="6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hair"/>
      <right style="hair"/>
      <top style="hair"/>
      <bottom style="hair"/>
    </border>
    <border>
      <left>
        <color indexed="63"/>
      </left>
      <right style="hair"/>
      <top style="hair"/>
      <bottom style="hair"/>
    </border>
    <border>
      <left style="hair"/>
      <right>
        <color indexed="63"/>
      </right>
      <top style="hair"/>
      <bottom style="hair"/>
    </border>
    <border>
      <left style="thin">
        <color indexed="8"/>
      </left>
      <right style="medium"/>
      <top style="medium"/>
      <bottom>
        <color indexed="63"/>
      </bottom>
    </border>
    <border>
      <left style="thin">
        <color indexed="8"/>
      </left>
      <right style="thin">
        <color indexed="8"/>
      </right>
      <top>
        <color indexed="63"/>
      </top>
      <bottom style="medium"/>
    </border>
    <border>
      <left style="thin">
        <color indexed="8"/>
      </left>
      <right style="medium"/>
      <top>
        <color indexed="63"/>
      </top>
      <bottom style="medium"/>
    </border>
    <border>
      <left style="thin"/>
      <right style="hair"/>
      <top>
        <color indexed="63"/>
      </top>
      <bottom style="hair"/>
    </border>
    <border>
      <left>
        <color indexed="63"/>
      </left>
      <right style="hair"/>
      <top>
        <color indexed="63"/>
      </top>
      <bottom style="hair"/>
    </border>
    <border>
      <left style="hair"/>
      <right style="hair"/>
      <top>
        <color indexed="63"/>
      </top>
      <bottom style="hair"/>
    </border>
    <border>
      <left style="hair"/>
      <right style="thin"/>
      <top style="medium"/>
      <bottom style="hair"/>
    </border>
    <border>
      <left style="thin"/>
      <right style="hair"/>
      <top style="hair"/>
      <bottom style="hair"/>
    </border>
    <border>
      <left style="hair"/>
      <right style="thin"/>
      <top style="hair"/>
      <bottom style="hair"/>
    </border>
    <border>
      <left>
        <color indexed="63"/>
      </left>
      <right style="thin"/>
      <top>
        <color indexed="63"/>
      </top>
      <bottom>
        <color indexed="63"/>
      </bottom>
    </border>
    <border>
      <left style="thin">
        <color indexed="8"/>
      </left>
      <right style="hair">
        <color indexed="8"/>
      </right>
      <top style="hair">
        <color indexed="8"/>
      </top>
      <bottom style="hair">
        <color indexed="8"/>
      </bottom>
    </border>
    <border>
      <left style="hair">
        <color indexed="8"/>
      </left>
      <right style="hair">
        <color indexed="8"/>
      </right>
      <top style="hair">
        <color indexed="8"/>
      </top>
      <bottom style="hair">
        <color indexed="8"/>
      </bottom>
    </border>
    <border>
      <left style="hair">
        <color indexed="8"/>
      </left>
      <right style="thin"/>
      <top style="hair">
        <color indexed="8"/>
      </top>
      <bottom style="hair">
        <color indexed="8"/>
      </bottom>
    </border>
    <border>
      <left style="hair">
        <color indexed="8"/>
      </left>
      <right style="thin">
        <color indexed="8"/>
      </right>
      <top style="hair">
        <color indexed="8"/>
      </top>
      <bottom style="hair">
        <color indexed="8"/>
      </bottom>
    </border>
    <border>
      <left style="thin"/>
      <right style="hair"/>
      <top style="hair"/>
      <bottom>
        <color indexed="63"/>
      </bottom>
    </border>
    <border>
      <left>
        <color indexed="63"/>
      </left>
      <right style="hair"/>
      <top style="hair"/>
      <bottom>
        <color indexed="63"/>
      </bottom>
    </border>
    <border>
      <left style="hair"/>
      <right style="hair"/>
      <top style="hair"/>
      <bottom>
        <color indexed="63"/>
      </bottom>
    </border>
    <border>
      <left style="hair"/>
      <right style="thin"/>
      <top style="hair"/>
      <bottom>
        <color indexed="63"/>
      </bottom>
    </border>
    <border>
      <left style="medium"/>
      <right style="medium"/>
      <top style="medium"/>
      <bottom style="medium"/>
    </border>
    <border>
      <left style="medium"/>
      <right>
        <color indexed="63"/>
      </right>
      <top>
        <color indexed="63"/>
      </top>
      <bottom>
        <color indexed="63"/>
      </bottom>
    </border>
    <border>
      <left style="medium"/>
      <right style="thin"/>
      <top style="medium"/>
      <bottom>
        <color indexed="63"/>
      </bottom>
    </border>
    <border>
      <left style="medium"/>
      <right style="thin"/>
      <top>
        <color indexed="63"/>
      </top>
      <bottom style="medium"/>
    </border>
    <border>
      <left style="thin"/>
      <right style="thin"/>
      <top style="medium"/>
      <bottom>
        <color indexed="63"/>
      </bottom>
    </border>
    <border>
      <left style="thin"/>
      <right style="thin"/>
      <top>
        <color indexed="63"/>
      </top>
      <bottom style="medium"/>
    </border>
    <border>
      <left style="thin"/>
      <right style="thin">
        <color indexed="8"/>
      </right>
      <top style="medium"/>
      <bottom>
        <color indexed="63"/>
      </bottom>
    </border>
    <border>
      <left style="thin"/>
      <right style="thin">
        <color indexed="8"/>
      </right>
      <top>
        <color indexed="63"/>
      </top>
      <bottom style="medium"/>
    </border>
    <border>
      <left style="hair"/>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color indexed="63"/>
      </left>
      <right>
        <color indexed="63"/>
      </right>
      <top style="hair"/>
      <bottom style="hair"/>
    </border>
    <border>
      <left>
        <color indexed="63"/>
      </left>
      <right style="thin"/>
      <top style="hair"/>
      <bottom style="hair"/>
    </border>
    <border>
      <left style="thin">
        <color indexed="8"/>
      </left>
      <right>
        <color indexed="63"/>
      </right>
      <top style="medium"/>
      <bottom style="thin">
        <color indexed="8"/>
      </bottom>
    </border>
    <border>
      <left>
        <color indexed="63"/>
      </left>
      <right style="thin">
        <color indexed="8"/>
      </right>
      <top style="medium"/>
      <bottom style="thin">
        <color indexed="8"/>
      </bottom>
    </border>
    <border>
      <left style="hair"/>
      <right>
        <color indexed="63"/>
      </right>
      <top style="hair"/>
      <bottom style="medium"/>
    </border>
    <border>
      <left>
        <color indexed="63"/>
      </left>
      <right>
        <color indexed="63"/>
      </right>
      <top style="hair"/>
      <bottom style="medium"/>
    </border>
    <border>
      <left>
        <color indexed="63"/>
      </left>
      <right style="thin"/>
      <top style="hair"/>
      <bottom style="mediu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7" fillId="21" borderId="1" applyNumberFormat="0" applyAlignment="0" applyProtection="0"/>
    <xf numFmtId="0" fontId="38" fillId="22" borderId="2" applyNumberFormat="0" applyAlignment="0" applyProtection="0"/>
    <xf numFmtId="0" fontId="39" fillId="0" borderId="3" applyNumberFormat="0" applyFill="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40" fillId="29" borderId="1" applyNumberFormat="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41" fillId="30" borderId="0" applyNumberFormat="0" applyBorder="0" applyAlignment="0" applyProtection="0"/>
    <xf numFmtId="175" fontId="0" fillId="0" borderId="0" applyFont="0" applyFill="0" applyBorder="0" applyAlignment="0" applyProtection="0"/>
    <xf numFmtId="173" fontId="0" fillId="0" borderId="0" applyFont="0" applyFill="0" applyBorder="0" applyAlignment="0" applyProtection="0"/>
    <xf numFmtId="0" fontId="42" fillId="31" borderId="0" applyNumberFormat="0" applyBorder="0" applyAlignment="0" applyProtection="0"/>
    <xf numFmtId="0" fontId="0" fillId="0" borderId="0">
      <alignment vertical="center"/>
      <protection/>
    </xf>
    <xf numFmtId="0" fontId="0" fillId="0" borderId="0">
      <alignment/>
      <protection/>
    </xf>
    <xf numFmtId="0" fontId="0" fillId="32" borderId="4" applyNumberFormat="0" applyFont="0" applyAlignment="0" applyProtection="0"/>
    <xf numFmtId="0" fontId="8" fillId="0" borderId="5" applyNumberFormat="0" applyFont="0" applyBorder="0" applyAlignment="0">
      <protection/>
    </xf>
    <xf numFmtId="9" fontId="0" fillId="0" borderId="0" applyFont="0" applyFill="0" applyBorder="0" applyAlignment="0" applyProtection="0"/>
    <xf numFmtId="0" fontId="43" fillId="21" borderId="6" applyNumberFormat="0" applyAlignment="0" applyProtection="0"/>
    <xf numFmtId="38"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7" applyNumberFormat="0" applyFill="0" applyAlignment="0" applyProtection="0"/>
    <xf numFmtId="0" fontId="48" fillId="0" borderId="8" applyNumberFormat="0" applyFill="0" applyAlignment="0" applyProtection="0"/>
    <xf numFmtId="0" fontId="49" fillId="0" borderId="9" applyNumberFormat="0" applyFill="0" applyAlignment="0" applyProtection="0"/>
    <xf numFmtId="0" fontId="49" fillId="0" borderId="0" applyNumberFormat="0" applyFill="0" applyBorder="0" applyAlignment="0" applyProtection="0"/>
    <xf numFmtId="0" fontId="50" fillId="0" borderId="10" applyNumberFormat="0" applyFill="0" applyAlignment="0" applyProtection="0"/>
    <xf numFmtId="40" fontId="0" fillId="0" borderId="0" applyFont="0" applyFill="0" applyBorder="0" applyAlignment="0" applyProtection="0"/>
  </cellStyleXfs>
  <cellXfs count="320">
    <xf numFmtId="0" fontId="0" fillId="0" borderId="0" xfId="0" applyAlignment="1">
      <alignment/>
    </xf>
    <xf numFmtId="0" fontId="0" fillId="0" borderId="0" xfId="0" applyFont="1" applyBorder="1" applyAlignment="1" applyProtection="1">
      <alignment vertical="center"/>
      <protection hidden="1"/>
    </xf>
    <xf numFmtId="40" fontId="0" fillId="0" borderId="11" xfId="65" applyNumberFormat="1" applyFont="1" applyBorder="1" applyAlignment="1" applyProtection="1">
      <alignment horizontal="right" vertical="center"/>
      <protection locked="0"/>
    </xf>
    <xf numFmtId="2" fontId="0" fillId="0" borderId="11" xfId="0" applyNumberFormat="1" applyFont="1" applyFill="1" applyBorder="1" applyAlignment="1" applyProtection="1">
      <alignment horizontal="right" vertical="center"/>
      <protection hidden="1"/>
    </xf>
    <xf numFmtId="0" fontId="1" fillId="0" borderId="11" xfId="0" applyNumberFormat="1" applyFont="1" applyBorder="1" applyAlignment="1" applyProtection="1">
      <alignment horizontal="left" vertical="center"/>
      <protection hidden="1"/>
    </xf>
    <xf numFmtId="0" fontId="0" fillId="0" borderId="11" xfId="0" applyNumberFormat="1" applyFont="1" applyBorder="1" applyAlignment="1" applyProtection="1">
      <alignment horizontal="center" vertical="center"/>
      <protection hidden="1"/>
    </xf>
    <xf numFmtId="0" fontId="0" fillId="0" borderId="11" xfId="0" applyFont="1" applyBorder="1" applyAlignment="1" applyProtection="1">
      <alignment horizontal="center" vertical="center"/>
      <protection hidden="1"/>
    </xf>
    <xf numFmtId="0" fontId="0" fillId="0" borderId="11" xfId="0" applyFont="1" applyBorder="1" applyAlignment="1" applyProtection="1">
      <alignment horizontal="right" vertical="center"/>
      <protection hidden="1"/>
    </xf>
    <xf numFmtId="0" fontId="0" fillId="0" borderId="12" xfId="0" applyNumberFormat="1" applyFont="1" applyBorder="1" applyAlignment="1" applyProtection="1">
      <alignment horizontal="left" vertical="center"/>
      <protection hidden="1"/>
    </xf>
    <xf numFmtId="40" fontId="0" fillId="0" borderId="11" xfId="65" applyNumberFormat="1" applyFont="1" applyFill="1" applyBorder="1" applyAlignment="1" applyProtection="1">
      <alignment horizontal="right" vertical="center"/>
      <protection locked="0"/>
    </xf>
    <xf numFmtId="4" fontId="0" fillId="0" borderId="11" xfId="0" applyNumberFormat="1" applyFont="1" applyBorder="1" applyAlignment="1" applyProtection="1">
      <alignment horizontal="right" vertical="center"/>
      <protection locked="0"/>
    </xf>
    <xf numFmtId="0" fontId="0" fillId="0" borderId="11" xfId="0" applyFont="1" applyFill="1" applyBorder="1" applyAlignment="1" applyProtection="1">
      <alignment horizontal="left" vertical="center" wrapText="1"/>
      <protection hidden="1"/>
    </xf>
    <xf numFmtId="40" fontId="0" fillId="0" borderId="13" xfId="65" applyNumberFormat="1" applyFont="1" applyFill="1" applyBorder="1" applyAlignment="1" applyProtection="1">
      <alignment horizontal="right" vertical="center"/>
      <protection locked="0"/>
    </xf>
    <xf numFmtId="2" fontId="0" fillId="0" borderId="13" xfId="0" applyNumberFormat="1" applyFont="1" applyFill="1" applyBorder="1" applyAlignment="1" applyProtection="1">
      <alignment horizontal="right" vertical="center"/>
      <protection hidden="1"/>
    </xf>
    <xf numFmtId="4" fontId="1" fillId="0" borderId="11" xfId="0" applyNumberFormat="1" applyFont="1" applyFill="1" applyBorder="1" applyAlignment="1" applyProtection="1">
      <alignment horizontal="right" vertical="center"/>
      <protection hidden="1"/>
    </xf>
    <xf numFmtId="2" fontId="0" fillId="0" borderId="11" xfId="0" applyNumberFormat="1" applyFont="1" applyFill="1" applyBorder="1" applyAlignment="1" applyProtection="1">
      <alignment horizontal="right" vertical="center"/>
      <protection hidden="1"/>
    </xf>
    <xf numFmtId="0" fontId="0" fillId="0" borderId="11" xfId="0" applyFont="1" applyFill="1" applyBorder="1" applyAlignment="1" applyProtection="1">
      <alignment horizontal="left" vertical="center" wrapText="1"/>
      <protection hidden="1"/>
    </xf>
    <xf numFmtId="2" fontId="0" fillId="0" borderId="11" xfId="0" applyNumberFormat="1" applyFont="1" applyFill="1" applyBorder="1" applyAlignment="1" applyProtection="1">
      <alignment vertical="center"/>
      <protection hidden="1"/>
    </xf>
    <xf numFmtId="4" fontId="1" fillId="0" borderId="11" xfId="0" applyNumberFormat="1" applyFont="1" applyFill="1" applyBorder="1" applyAlignment="1" applyProtection="1">
      <alignment vertical="center"/>
      <protection hidden="1"/>
    </xf>
    <xf numFmtId="2" fontId="0" fillId="0" borderId="11" xfId="0" applyNumberFormat="1" applyFont="1" applyFill="1" applyBorder="1" applyAlignment="1" applyProtection="1">
      <alignment horizontal="right" vertical="center"/>
      <protection hidden="1"/>
    </xf>
    <xf numFmtId="40" fontId="0" fillId="0" borderId="11" xfId="65" applyNumberFormat="1" applyFont="1" applyBorder="1" applyAlignment="1" applyProtection="1">
      <alignment horizontal="right" vertical="center"/>
      <protection locked="0"/>
    </xf>
    <xf numFmtId="0" fontId="0" fillId="0" borderId="12" xfId="0" applyNumberFormat="1" applyFont="1" applyBorder="1" applyAlignment="1" applyProtection="1">
      <alignment horizontal="left" vertical="center"/>
      <protection hidden="1"/>
    </xf>
    <xf numFmtId="0" fontId="0" fillId="0" borderId="0" xfId="0" applyAlignment="1" applyProtection="1">
      <alignment vertical="center"/>
      <protection hidden="1"/>
    </xf>
    <xf numFmtId="0" fontId="0" fillId="0" borderId="0" xfId="0" applyAlignment="1" applyProtection="1">
      <alignment/>
      <protection hidden="1"/>
    </xf>
    <xf numFmtId="0" fontId="1" fillId="33" borderId="14" xfId="0" applyFont="1" applyFill="1" applyBorder="1" applyAlignment="1" applyProtection="1">
      <alignment horizontal="center" vertical="center"/>
      <protection hidden="1"/>
    </xf>
    <xf numFmtId="0" fontId="0" fillId="0" borderId="0" xfId="0" applyFill="1" applyBorder="1" applyAlignment="1" applyProtection="1">
      <alignment/>
      <protection hidden="1"/>
    </xf>
    <xf numFmtId="4" fontId="12" fillId="33" borderId="15" xfId="0" applyNumberFormat="1" applyFont="1" applyFill="1" applyBorder="1" applyAlignment="1" applyProtection="1">
      <alignment horizontal="center" vertical="center"/>
      <protection hidden="1"/>
    </xf>
    <xf numFmtId="0" fontId="0" fillId="33" borderId="16" xfId="0" applyFont="1" applyFill="1" applyBorder="1" applyAlignment="1" applyProtection="1">
      <alignment vertical="center"/>
      <protection hidden="1"/>
    </xf>
    <xf numFmtId="184" fontId="1" fillId="0" borderId="17" xfId="0" applyNumberFormat="1" applyFont="1" applyBorder="1" applyAlignment="1" applyProtection="1">
      <alignment horizontal="center" vertical="center"/>
      <protection hidden="1"/>
    </xf>
    <xf numFmtId="1" fontId="0" fillId="0" borderId="18" xfId="0" applyNumberFormat="1" applyFont="1" applyBorder="1" applyAlignment="1" applyProtection="1">
      <alignment horizontal="left" vertical="center"/>
      <protection hidden="1"/>
    </xf>
    <xf numFmtId="0" fontId="1" fillId="0" borderId="19" xfId="0" applyFont="1" applyBorder="1" applyAlignment="1" applyProtection="1">
      <alignment vertical="top" wrapText="1"/>
      <protection hidden="1"/>
    </xf>
    <xf numFmtId="3" fontId="0" fillId="0" borderId="19" xfId="0" applyNumberFormat="1" applyFont="1" applyBorder="1" applyAlignment="1" applyProtection="1">
      <alignment horizontal="center" vertical="center"/>
      <protection hidden="1"/>
    </xf>
    <xf numFmtId="0" fontId="0" fillId="0" borderId="19" xfId="0" applyFont="1" applyBorder="1" applyAlignment="1" applyProtection="1">
      <alignment horizontal="center" vertical="center"/>
      <protection hidden="1"/>
    </xf>
    <xf numFmtId="4" fontId="0" fillId="0" borderId="19" xfId="0" applyNumberFormat="1" applyFont="1" applyBorder="1" applyAlignment="1" applyProtection="1">
      <alignment vertical="center"/>
      <protection hidden="1"/>
    </xf>
    <xf numFmtId="40" fontId="0" fillId="0" borderId="20" xfId="65" applyFont="1" applyBorder="1" applyAlignment="1" applyProtection="1">
      <alignment vertical="center"/>
      <protection hidden="1"/>
    </xf>
    <xf numFmtId="184" fontId="1" fillId="0" borderId="21" xfId="0" applyNumberFormat="1" applyFont="1" applyBorder="1" applyAlignment="1" applyProtection="1">
      <alignment horizontal="center" vertical="center"/>
      <protection hidden="1"/>
    </xf>
    <xf numFmtId="1" fontId="1" fillId="0" borderId="11" xfId="0" applyNumberFormat="1" applyFont="1" applyBorder="1" applyAlignment="1" applyProtection="1">
      <alignment horizontal="left" vertical="center"/>
      <protection hidden="1"/>
    </xf>
    <xf numFmtId="0" fontId="1" fillId="0" borderId="11" xfId="0" applyFont="1" applyBorder="1" applyAlignment="1" applyProtection="1">
      <alignment vertical="top" wrapText="1"/>
      <protection hidden="1"/>
    </xf>
    <xf numFmtId="3" fontId="1" fillId="0" borderId="11" xfId="0" applyNumberFormat="1" applyFont="1" applyBorder="1" applyAlignment="1" applyProtection="1">
      <alignment horizontal="center" vertical="center"/>
      <protection hidden="1"/>
    </xf>
    <xf numFmtId="0" fontId="1" fillId="0" borderId="11" xfId="0" applyFont="1" applyBorder="1" applyAlignment="1" applyProtection="1">
      <alignment horizontal="center" vertical="center"/>
      <protection hidden="1"/>
    </xf>
    <xf numFmtId="4" fontId="1" fillId="0" borderId="11" xfId="0" applyNumberFormat="1" applyFont="1" applyBorder="1" applyAlignment="1" applyProtection="1">
      <alignment vertical="center"/>
      <protection hidden="1"/>
    </xf>
    <xf numFmtId="40" fontId="1" fillId="0" borderId="22" xfId="65" applyFont="1" applyBorder="1" applyAlignment="1" applyProtection="1">
      <alignment vertical="center"/>
      <protection hidden="1"/>
    </xf>
    <xf numFmtId="0" fontId="1" fillId="0" borderId="0" xfId="0" applyFont="1" applyAlignment="1" applyProtection="1">
      <alignment/>
      <protection hidden="1"/>
    </xf>
    <xf numFmtId="0" fontId="1" fillId="0" borderId="11" xfId="0" applyFont="1" applyBorder="1" applyAlignment="1" applyProtection="1">
      <alignment vertical="center"/>
      <protection hidden="1"/>
    </xf>
    <xf numFmtId="4" fontId="1" fillId="0" borderId="11" xfId="0" applyNumberFormat="1" applyFont="1" applyBorder="1" applyAlignment="1" applyProtection="1">
      <alignment horizontal="right" vertical="center"/>
      <protection hidden="1"/>
    </xf>
    <xf numFmtId="40" fontId="1" fillId="0" borderId="22" xfId="65" applyFont="1" applyBorder="1" applyAlignment="1" applyProtection="1">
      <alignment horizontal="right" vertical="center"/>
      <protection hidden="1"/>
    </xf>
    <xf numFmtId="184" fontId="0" fillId="0" borderId="21" xfId="0" applyNumberFormat="1" applyFont="1" applyFill="1" applyBorder="1" applyAlignment="1" applyProtection="1">
      <alignment horizontal="center" vertical="center"/>
      <protection hidden="1"/>
    </xf>
    <xf numFmtId="1" fontId="0" fillId="0" borderId="11" xfId="0" applyNumberFormat="1" applyFont="1" applyFill="1" applyBorder="1" applyAlignment="1" applyProtection="1">
      <alignment horizontal="left" vertical="center"/>
      <protection hidden="1"/>
    </xf>
    <xf numFmtId="0" fontId="0" fillId="0" borderId="11" xfId="0" applyFont="1" applyFill="1" applyBorder="1" applyAlignment="1" applyProtection="1">
      <alignment vertical="top" wrapText="1"/>
      <protection hidden="1"/>
    </xf>
    <xf numFmtId="186" fontId="0" fillId="0" borderId="11" xfId="65" applyNumberFormat="1" applyFont="1" applyFill="1" applyBorder="1" applyAlignment="1" applyProtection="1">
      <alignment horizontal="center" vertical="center"/>
      <protection hidden="1"/>
    </xf>
    <xf numFmtId="40" fontId="0" fillId="0" borderId="11" xfId="65" applyNumberFormat="1" applyFont="1" applyFill="1" applyBorder="1" applyAlignment="1" applyProtection="1">
      <alignment horizontal="center" vertical="center"/>
      <protection hidden="1"/>
    </xf>
    <xf numFmtId="40" fontId="0" fillId="0" borderId="11" xfId="65" applyNumberFormat="1" applyFont="1" applyFill="1" applyBorder="1" applyAlignment="1" applyProtection="1">
      <alignment horizontal="right" vertical="center"/>
      <protection hidden="1"/>
    </xf>
    <xf numFmtId="40" fontId="0" fillId="0" borderId="22" xfId="65" applyNumberFormat="1" applyFont="1" applyFill="1" applyBorder="1" applyAlignment="1" applyProtection="1">
      <alignment horizontal="right" vertical="center"/>
      <protection hidden="1"/>
    </xf>
    <xf numFmtId="184" fontId="0" fillId="0" borderId="21" xfId="0" applyNumberFormat="1" applyFont="1" applyBorder="1" applyAlignment="1" applyProtection="1">
      <alignment horizontal="center" vertical="center"/>
      <protection hidden="1"/>
    </xf>
    <xf numFmtId="1" fontId="0" fillId="0" borderId="11" xfId="0" applyNumberFormat="1" applyFont="1" applyBorder="1" applyAlignment="1" applyProtection="1">
      <alignment horizontal="left" vertical="center"/>
      <protection hidden="1"/>
    </xf>
    <xf numFmtId="186" fontId="0" fillId="0" borderId="11" xfId="65" applyNumberFormat="1" applyFont="1" applyBorder="1" applyAlignment="1" applyProtection="1">
      <alignment horizontal="center" vertical="center"/>
      <protection hidden="1"/>
    </xf>
    <xf numFmtId="40" fontId="0" fillId="0" borderId="11" xfId="65" applyNumberFormat="1" applyFont="1" applyBorder="1" applyAlignment="1" applyProtection="1">
      <alignment horizontal="center" vertical="center"/>
      <protection hidden="1"/>
    </xf>
    <xf numFmtId="40" fontId="0" fillId="0" borderId="11" xfId="65" applyNumberFormat="1" applyFont="1" applyBorder="1" applyAlignment="1" applyProtection="1">
      <alignment horizontal="right" vertical="center"/>
      <protection hidden="1"/>
    </xf>
    <xf numFmtId="0" fontId="0" fillId="0" borderId="0" xfId="0" applyFont="1" applyAlignment="1" applyProtection="1">
      <alignment/>
      <protection hidden="1"/>
    </xf>
    <xf numFmtId="40" fontId="0" fillId="0" borderId="11" xfId="65" applyNumberFormat="1" applyFont="1" applyBorder="1" applyAlignment="1" applyProtection="1">
      <alignment horizontal="center" vertical="center"/>
      <protection hidden="1"/>
    </xf>
    <xf numFmtId="0" fontId="0" fillId="0" borderId="11" xfId="0" applyFont="1" applyBorder="1" applyAlignment="1" applyProtection="1">
      <alignment vertical="top" wrapText="1"/>
      <protection hidden="1"/>
    </xf>
    <xf numFmtId="1" fontId="0" fillId="0" borderId="11" xfId="0" applyNumberFormat="1" applyFont="1" applyBorder="1" applyAlignment="1" applyProtection="1">
      <alignment horizontal="left" vertical="center"/>
      <protection hidden="1"/>
    </xf>
    <xf numFmtId="186" fontId="0" fillId="0" borderId="11" xfId="65" applyNumberFormat="1" applyFont="1" applyBorder="1" applyAlignment="1" applyProtection="1">
      <alignment horizontal="center" vertical="center"/>
      <protection hidden="1"/>
    </xf>
    <xf numFmtId="0" fontId="1" fillId="0" borderId="11" xfId="0" applyFont="1" applyBorder="1" applyAlignment="1" applyProtection="1">
      <alignment vertical="top"/>
      <protection hidden="1"/>
    </xf>
    <xf numFmtId="0" fontId="7" fillId="0" borderId="0" xfId="0" applyFont="1" applyAlignment="1" applyProtection="1">
      <alignment/>
      <protection hidden="1"/>
    </xf>
    <xf numFmtId="0" fontId="0" fillId="0" borderId="11" xfId="0" applyFont="1" applyBorder="1" applyAlignment="1" applyProtection="1">
      <alignment horizontal="left" vertical="center" wrapText="1"/>
      <protection hidden="1"/>
    </xf>
    <xf numFmtId="0" fontId="0" fillId="0" borderId="11" xfId="0" applyFont="1" applyFill="1" applyBorder="1" applyAlignment="1" applyProtection="1">
      <alignment horizontal="center" vertical="center"/>
      <protection hidden="1"/>
    </xf>
    <xf numFmtId="0" fontId="0" fillId="0" borderId="11" xfId="0" applyFont="1" applyBorder="1" applyAlignment="1" applyProtection="1">
      <alignment/>
      <protection hidden="1"/>
    </xf>
    <xf numFmtId="0" fontId="0" fillId="0" borderId="11" xfId="0" applyNumberFormat="1" applyFont="1" applyBorder="1" applyAlignment="1" applyProtection="1">
      <alignment horizontal="center" vertical="center"/>
      <protection hidden="1"/>
    </xf>
    <xf numFmtId="0" fontId="0" fillId="0" borderId="11" xfId="0" applyFont="1" applyBorder="1" applyAlignment="1" applyProtection="1">
      <alignment wrapText="1"/>
      <protection hidden="1"/>
    </xf>
    <xf numFmtId="184" fontId="0" fillId="0" borderId="21" xfId="0" applyNumberFormat="1" applyFont="1" applyBorder="1" applyAlignment="1" applyProtection="1">
      <alignment horizontal="center" vertical="center"/>
      <protection hidden="1"/>
    </xf>
    <xf numFmtId="0" fontId="0" fillId="0" borderId="11" xfId="0" applyFont="1" applyFill="1" applyBorder="1" applyAlignment="1" applyProtection="1">
      <alignment horizontal="center" vertical="center"/>
      <protection hidden="1"/>
    </xf>
    <xf numFmtId="40" fontId="0" fillId="0" borderId="22" xfId="65" applyNumberFormat="1" applyFont="1" applyFill="1" applyBorder="1" applyAlignment="1" applyProtection="1">
      <alignment horizontal="right" vertical="center"/>
      <protection hidden="1"/>
    </xf>
    <xf numFmtId="0" fontId="0" fillId="0" borderId="0" xfId="0" applyFont="1" applyAlignment="1" applyProtection="1">
      <alignment/>
      <protection hidden="1"/>
    </xf>
    <xf numFmtId="184" fontId="0" fillId="0" borderId="21" xfId="0" applyNumberFormat="1" applyFont="1" applyBorder="1" applyAlignment="1" applyProtection="1">
      <alignment horizontal="center" vertical="center"/>
      <protection hidden="1"/>
    </xf>
    <xf numFmtId="0" fontId="0" fillId="0" borderId="11" xfId="0" applyNumberFormat="1" applyFont="1" applyBorder="1" applyAlignment="1" applyProtection="1">
      <alignment horizontal="center" vertical="center"/>
      <protection hidden="1"/>
    </xf>
    <xf numFmtId="0" fontId="0" fillId="0" borderId="11" xfId="0" applyFont="1" applyFill="1" applyBorder="1" applyAlignment="1" applyProtection="1">
      <alignment horizontal="center" vertical="center"/>
      <protection hidden="1"/>
    </xf>
    <xf numFmtId="0" fontId="0" fillId="0" borderId="21" xfId="0" applyFont="1" applyBorder="1" applyAlignment="1" applyProtection="1">
      <alignment vertical="center"/>
      <protection hidden="1"/>
    </xf>
    <xf numFmtId="1" fontId="1" fillId="0" borderId="12" xfId="0" applyNumberFormat="1" applyFont="1" applyBorder="1" applyAlignment="1" applyProtection="1">
      <alignment horizontal="left" vertical="center"/>
      <protection hidden="1"/>
    </xf>
    <xf numFmtId="1" fontId="0" fillId="0" borderId="11" xfId="0" applyNumberFormat="1" applyFont="1" applyBorder="1" applyAlignment="1" applyProtection="1">
      <alignment horizontal="left" vertical="center"/>
      <protection hidden="1"/>
    </xf>
    <xf numFmtId="0" fontId="0" fillId="0" borderId="11" xfId="0" applyFont="1" applyBorder="1" applyAlignment="1" applyProtection="1">
      <alignment vertical="top" wrapText="1"/>
      <protection hidden="1"/>
    </xf>
    <xf numFmtId="0" fontId="0" fillId="0" borderId="11" xfId="0" applyFont="1" applyBorder="1" applyAlignment="1" applyProtection="1">
      <alignment vertical="top" wrapText="1"/>
      <protection hidden="1"/>
    </xf>
    <xf numFmtId="40" fontId="0" fillId="0" borderId="11" xfId="65" applyNumberFormat="1" applyFont="1" applyBorder="1" applyAlignment="1" applyProtection="1">
      <alignment horizontal="center" vertical="center"/>
      <protection hidden="1"/>
    </xf>
    <xf numFmtId="40" fontId="0" fillId="0" borderId="11" xfId="65" applyNumberFormat="1" applyFont="1" applyBorder="1" applyAlignment="1" applyProtection="1">
      <alignment horizontal="right" vertical="center"/>
      <protection hidden="1"/>
    </xf>
    <xf numFmtId="40" fontId="0" fillId="0" borderId="22" xfId="65" applyNumberFormat="1" applyFont="1" applyFill="1" applyBorder="1" applyAlignment="1" applyProtection="1">
      <alignment horizontal="right" vertical="center"/>
      <protection hidden="1"/>
    </xf>
    <xf numFmtId="1" fontId="0" fillId="0" borderId="12" xfId="0" applyNumberFormat="1" applyFont="1" applyBorder="1" applyAlignment="1" applyProtection="1">
      <alignment horizontal="left" vertical="center"/>
      <protection hidden="1"/>
    </xf>
    <xf numFmtId="40" fontId="0" fillId="0" borderId="11" xfId="65" applyNumberFormat="1" applyFont="1" applyBorder="1" applyAlignment="1" applyProtection="1">
      <alignment horizontal="center" vertical="center"/>
      <protection hidden="1"/>
    </xf>
    <xf numFmtId="0" fontId="0" fillId="0" borderId="11" xfId="0" applyFont="1" applyBorder="1" applyAlignment="1" applyProtection="1">
      <alignment vertical="top" wrapText="1"/>
      <protection hidden="1"/>
    </xf>
    <xf numFmtId="1" fontId="0" fillId="0" borderId="12" xfId="0" applyNumberFormat="1" applyFont="1" applyBorder="1" applyAlignment="1" applyProtection="1">
      <alignment horizontal="left" vertical="center"/>
      <protection hidden="1"/>
    </xf>
    <xf numFmtId="1" fontId="0" fillId="0" borderId="12" xfId="0" applyNumberFormat="1" applyFont="1" applyBorder="1" applyAlignment="1" applyProtection="1">
      <alignment horizontal="left" vertical="center"/>
      <protection hidden="1"/>
    </xf>
    <xf numFmtId="186" fontId="1" fillId="0" borderId="11" xfId="65" applyNumberFormat="1" applyFont="1" applyBorder="1" applyAlignment="1" applyProtection="1">
      <alignment horizontal="center" vertical="center"/>
      <protection hidden="1"/>
    </xf>
    <xf numFmtId="40" fontId="1" fillId="0" borderId="11" xfId="65" applyNumberFormat="1" applyFont="1" applyBorder="1" applyAlignment="1" applyProtection="1">
      <alignment horizontal="center" vertical="center"/>
      <protection hidden="1"/>
    </xf>
    <xf numFmtId="186" fontId="0" fillId="0" borderId="11" xfId="65" applyNumberFormat="1" applyFont="1" applyBorder="1" applyAlignment="1" applyProtection="1">
      <alignment horizontal="center" vertical="center"/>
      <protection hidden="1"/>
    </xf>
    <xf numFmtId="40" fontId="0" fillId="0" borderId="22" xfId="65" applyNumberFormat="1" applyFont="1" applyBorder="1" applyAlignment="1" applyProtection="1">
      <alignment horizontal="right" vertical="center"/>
      <protection hidden="1"/>
    </xf>
    <xf numFmtId="0" fontId="1" fillId="0" borderId="11" xfId="0" applyFont="1" applyBorder="1" applyAlignment="1" applyProtection="1">
      <alignment vertical="top" wrapText="1"/>
      <protection hidden="1"/>
    </xf>
    <xf numFmtId="186" fontId="1" fillId="0" borderId="11" xfId="65" applyNumberFormat="1" applyFont="1" applyBorder="1" applyAlignment="1" applyProtection="1">
      <alignment horizontal="center" vertical="center"/>
      <protection hidden="1"/>
    </xf>
    <xf numFmtId="40" fontId="1" fillId="0" borderId="11" xfId="65" applyNumberFormat="1" applyFont="1" applyBorder="1" applyAlignment="1" applyProtection="1">
      <alignment horizontal="center" vertical="center"/>
      <protection hidden="1"/>
    </xf>
    <xf numFmtId="184" fontId="0" fillId="0" borderId="21" xfId="0" applyNumberFormat="1" applyFont="1" applyFill="1" applyBorder="1" applyAlignment="1" applyProtection="1">
      <alignment horizontal="center" vertical="center"/>
      <protection hidden="1"/>
    </xf>
    <xf numFmtId="0" fontId="0" fillId="0" borderId="11" xfId="0" applyFont="1" applyFill="1" applyBorder="1" applyAlignment="1" applyProtection="1">
      <alignment vertical="top" wrapText="1"/>
      <protection hidden="1"/>
    </xf>
    <xf numFmtId="186" fontId="0" fillId="0" borderId="11" xfId="65" applyNumberFormat="1" applyFont="1" applyFill="1" applyBorder="1" applyAlignment="1" applyProtection="1">
      <alignment horizontal="center" vertical="center"/>
      <protection hidden="1"/>
    </xf>
    <xf numFmtId="40" fontId="0" fillId="0" borderId="11" xfId="65" applyNumberFormat="1" applyFont="1" applyFill="1" applyBorder="1" applyAlignment="1" applyProtection="1">
      <alignment horizontal="center" vertical="center"/>
      <protection hidden="1"/>
    </xf>
    <xf numFmtId="1" fontId="0" fillId="0" borderId="11" xfId="0" applyNumberFormat="1" applyFont="1" applyFill="1" applyBorder="1" applyAlignment="1" applyProtection="1">
      <alignment horizontal="left" vertical="center"/>
      <protection hidden="1"/>
    </xf>
    <xf numFmtId="40" fontId="0" fillId="0" borderId="11" xfId="65" applyNumberFormat="1" applyFont="1" applyFill="1" applyBorder="1" applyAlignment="1" applyProtection="1">
      <alignment horizontal="center" vertical="center"/>
      <protection hidden="1"/>
    </xf>
    <xf numFmtId="0" fontId="0" fillId="0" borderId="11" xfId="0" applyFont="1" applyBorder="1" applyAlignment="1" applyProtection="1">
      <alignment horizontal="left" vertical="center" wrapText="1"/>
      <protection hidden="1"/>
    </xf>
    <xf numFmtId="40" fontId="0" fillId="0" borderId="11" xfId="0" applyNumberFormat="1" applyFont="1" applyBorder="1" applyAlignment="1" applyProtection="1">
      <alignment horizontal="center" vertical="center"/>
      <protection hidden="1"/>
    </xf>
    <xf numFmtId="0" fontId="0" fillId="0" borderId="11" xfId="0" applyFont="1" applyBorder="1" applyAlignment="1" applyProtection="1">
      <alignment vertical="center" wrapText="1"/>
      <protection hidden="1"/>
    </xf>
    <xf numFmtId="40" fontId="0" fillId="0" borderId="11" xfId="65" applyNumberFormat="1" applyFont="1" applyFill="1" applyBorder="1" applyAlignment="1" applyProtection="1">
      <alignment horizontal="center" vertical="center"/>
      <protection hidden="1"/>
    </xf>
    <xf numFmtId="0" fontId="0" fillId="0" borderId="11" xfId="0" applyFont="1" applyBorder="1" applyAlignment="1" applyProtection="1">
      <alignment horizontal="left" vertical="center" wrapText="1"/>
      <protection hidden="1"/>
    </xf>
    <xf numFmtId="0" fontId="1" fillId="0" borderId="11" xfId="0" applyFont="1" applyFill="1" applyBorder="1" applyAlignment="1" applyProtection="1">
      <alignment vertical="top" wrapText="1"/>
      <protection hidden="1"/>
    </xf>
    <xf numFmtId="40" fontId="1" fillId="0" borderId="22" xfId="65" applyNumberFormat="1" applyFont="1" applyBorder="1" applyAlignment="1" applyProtection="1">
      <alignment vertical="center"/>
      <protection hidden="1"/>
    </xf>
    <xf numFmtId="40" fontId="0" fillId="0" borderId="22" xfId="65" applyNumberFormat="1" applyFont="1" applyBorder="1" applyAlignment="1" applyProtection="1">
      <alignment vertical="center"/>
      <protection hidden="1"/>
    </xf>
    <xf numFmtId="0" fontId="0" fillId="0" borderId="11" xfId="0" applyFont="1" applyBorder="1" applyAlignment="1" applyProtection="1">
      <alignment vertical="center" wrapText="1"/>
      <protection hidden="1"/>
    </xf>
    <xf numFmtId="40" fontId="0" fillId="0" borderId="22" xfId="65" applyNumberFormat="1" applyFont="1" applyFill="1" applyBorder="1" applyAlignment="1" applyProtection="1">
      <alignment vertical="center"/>
      <protection hidden="1"/>
    </xf>
    <xf numFmtId="4" fontId="0" fillId="0" borderId="11" xfId="0" applyNumberFormat="1" applyFont="1" applyBorder="1" applyAlignment="1" applyProtection="1">
      <alignment vertical="center"/>
      <protection hidden="1"/>
    </xf>
    <xf numFmtId="40" fontId="1" fillId="0" borderId="23" xfId="0" applyNumberFormat="1" applyFont="1" applyBorder="1" applyAlignment="1" applyProtection="1">
      <alignment/>
      <protection hidden="1"/>
    </xf>
    <xf numFmtId="1" fontId="1" fillId="0" borderId="11" xfId="0" applyNumberFormat="1" applyFont="1" applyBorder="1" applyAlignment="1" applyProtection="1">
      <alignment horizontal="left" vertical="center"/>
      <protection hidden="1"/>
    </xf>
    <xf numFmtId="4" fontId="0" fillId="0" borderId="11" xfId="0" applyNumberFormat="1" applyFont="1" applyFill="1" applyBorder="1" applyAlignment="1" applyProtection="1">
      <alignment horizontal="right" vertical="center" wrapText="1"/>
      <protection hidden="1"/>
    </xf>
    <xf numFmtId="40" fontId="0" fillId="0" borderId="22" xfId="65" applyNumberFormat="1" applyFont="1" applyBorder="1" applyAlignment="1" applyProtection="1">
      <alignment horizontal="right" vertical="center"/>
      <protection hidden="1"/>
    </xf>
    <xf numFmtId="40" fontId="1" fillId="0" borderId="11" xfId="65" applyNumberFormat="1" applyFont="1" applyBorder="1" applyAlignment="1" applyProtection="1">
      <alignment horizontal="right" vertical="center"/>
      <protection hidden="1"/>
    </xf>
    <xf numFmtId="40" fontId="1" fillId="0" borderId="22" xfId="65" applyNumberFormat="1" applyFont="1" applyBorder="1" applyAlignment="1" applyProtection="1">
      <alignment horizontal="right" vertical="center"/>
      <protection hidden="1"/>
    </xf>
    <xf numFmtId="184" fontId="1" fillId="0" borderId="21" xfId="0" applyNumberFormat="1" applyFont="1" applyFill="1" applyBorder="1" applyAlignment="1" applyProtection="1">
      <alignment horizontal="center" vertical="center"/>
      <protection hidden="1"/>
    </xf>
    <xf numFmtId="49" fontId="1" fillId="0" borderId="11" xfId="0" applyNumberFormat="1" applyFont="1" applyFill="1" applyBorder="1" applyAlignment="1" applyProtection="1">
      <alignment horizontal="left" vertical="center"/>
      <protection hidden="1"/>
    </xf>
    <xf numFmtId="2" fontId="1" fillId="0" borderId="11" xfId="0" applyNumberFormat="1" applyFont="1" applyFill="1" applyBorder="1" applyAlignment="1" applyProtection="1">
      <alignment horizontal="center" vertical="center"/>
      <protection hidden="1"/>
    </xf>
    <xf numFmtId="0" fontId="1" fillId="0" borderId="11" xfId="0" applyFont="1" applyFill="1" applyBorder="1" applyAlignment="1" applyProtection="1">
      <alignment horizontal="center" vertical="center"/>
      <protection hidden="1"/>
    </xf>
    <xf numFmtId="4" fontId="1" fillId="0" borderId="11" xfId="0" applyNumberFormat="1" applyFont="1" applyFill="1" applyBorder="1" applyAlignment="1" applyProtection="1">
      <alignment horizontal="center" vertical="center"/>
      <protection hidden="1"/>
    </xf>
    <xf numFmtId="40" fontId="1" fillId="0" borderId="22" xfId="65" applyFont="1" applyFill="1" applyBorder="1" applyAlignment="1" applyProtection="1">
      <alignment vertical="center"/>
      <protection hidden="1"/>
    </xf>
    <xf numFmtId="0" fontId="9" fillId="0" borderId="0" xfId="0" applyFont="1" applyFill="1" applyAlignment="1" applyProtection="1">
      <alignment/>
      <protection hidden="1"/>
    </xf>
    <xf numFmtId="184" fontId="14" fillId="0" borderId="21" xfId="0" applyNumberFormat="1" applyFont="1" applyBorder="1" applyAlignment="1" applyProtection="1">
      <alignment horizontal="center" vertical="center"/>
      <protection hidden="1"/>
    </xf>
    <xf numFmtId="40" fontId="0" fillId="0" borderId="22" xfId="65" applyFont="1" applyFill="1" applyBorder="1" applyAlignment="1" applyProtection="1">
      <alignment horizontal="right" vertical="center"/>
      <protection hidden="1"/>
    </xf>
    <xf numFmtId="0" fontId="10" fillId="0" borderId="0" xfId="0" applyFont="1" applyFill="1" applyAlignment="1" applyProtection="1">
      <alignment/>
      <protection hidden="1"/>
    </xf>
    <xf numFmtId="1" fontId="0" fillId="0" borderId="11" xfId="0" applyNumberFormat="1" applyFont="1" applyBorder="1" applyAlignment="1" applyProtection="1">
      <alignment horizontal="left" vertical="center"/>
      <protection hidden="1"/>
    </xf>
    <xf numFmtId="0" fontId="0" fillId="0" borderId="11" xfId="0" applyFont="1" applyFill="1" applyBorder="1" applyAlignment="1" applyProtection="1">
      <alignment vertical="top" wrapText="1"/>
      <protection hidden="1"/>
    </xf>
    <xf numFmtId="4" fontId="0" fillId="0" borderId="11" xfId="0" applyNumberFormat="1" applyFont="1" applyBorder="1" applyAlignment="1" applyProtection="1">
      <alignment horizontal="right" vertical="center"/>
      <protection hidden="1"/>
    </xf>
    <xf numFmtId="0" fontId="0" fillId="0" borderId="11" xfId="0" applyNumberFormat="1" applyFont="1" applyFill="1" applyBorder="1" applyAlignment="1" applyProtection="1">
      <alignment horizontal="left" vertical="center"/>
      <protection hidden="1"/>
    </xf>
    <xf numFmtId="0" fontId="7" fillId="0" borderId="0" xfId="0" applyFont="1" applyFill="1" applyAlignment="1" applyProtection="1">
      <alignment/>
      <protection hidden="1"/>
    </xf>
    <xf numFmtId="49" fontId="0" fillId="0" borderId="11" xfId="0" applyNumberFormat="1" applyFont="1" applyFill="1" applyBorder="1" applyAlignment="1" applyProtection="1">
      <alignment horizontal="left" vertical="center"/>
      <protection hidden="1"/>
    </xf>
    <xf numFmtId="40" fontId="0" fillId="0" borderId="22" xfId="65" applyFont="1" applyBorder="1" applyAlignment="1" applyProtection="1">
      <alignment horizontal="right" vertical="center"/>
      <protection hidden="1"/>
    </xf>
    <xf numFmtId="0" fontId="0" fillId="0" borderId="11" xfId="0" applyNumberFormat="1" applyFont="1" applyFill="1" applyBorder="1" applyAlignment="1" applyProtection="1">
      <alignment horizontal="left" vertical="center"/>
      <protection hidden="1"/>
    </xf>
    <xf numFmtId="0" fontId="0" fillId="0" borderId="11" xfId="0" applyFont="1" applyBorder="1" applyAlignment="1" applyProtection="1">
      <alignment horizontal="center" vertical="center"/>
      <protection hidden="1"/>
    </xf>
    <xf numFmtId="40" fontId="0" fillId="0" borderId="22" xfId="65" applyFont="1" applyBorder="1" applyAlignment="1" applyProtection="1">
      <alignment horizontal="right" vertical="center"/>
      <protection hidden="1"/>
    </xf>
    <xf numFmtId="49" fontId="1" fillId="0" borderId="11" xfId="0" applyNumberFormat="1" applyFont="1" applyBorder="1" applyAlignment="1" applyProtection="1">
      <alignment horizontal="left" vertical="center"/>
      <protection hidden="1"/>
    </xf>
    <xf numFmtId="40" fontId="0" fillId="0" borderId="22" xfId="65" applyFont="1" applyFill="1" applyBorder="1" applyAlignment="1" applyProtection="1">
      <alignment vertical="center"/>
      <protection hidden="1"/>
    </xf>
    <xf numFmtId="1" fontId="0" fillId="0" borderId="11" xfId="0" applyNumberFormat="1" applyFont="1" applyFill="1" applyBorder="1" applyAlignment="1" applyProtection="1">
      <alignment horizontal="left" vertical="center"/>
      <protection hidden="1"/>
    </xf>
    <xf numFmtId="40" fontId="0" fillId="0" borderId="13" xfId="65" applyNumberFormat="1" applyFont="1" applyFill="1" applyBorder="1" applyAlignment="1" applyProtection="1">
      <alignment horizontal="right" vertical="center"/>
      <protection hidden="1"/>
    </xf>
    <xf numFmtId="40" fontId="1" fillId="0" borderId="22" xfId="65" applyNumberFormat="1" applyFont="1" applyFill="1" applyBorder="1" applyAlignment="1" applyProtection="1">
      <alignment horizontal="right" vertical="center"/>
      <protection hidden="1"/>
    </xf>
    <xf numFmtId="0" fontId="1" fillId="0" borderId="11" xfId="0" applyFont="1" applyFill="1" applyBorder="1" applyAlignment="1" applyProtection="1">
      <alignment vertical="center" wrapText="1"/>
      <protection hidden="1"/>
    </xf>
    <xf numFmtId="0" fontId="0" fillId="0" borderId="11" xfId="0" applyFont="1" applyBorder="1" applyAlignment="1" applyProtection="1">
      <alignment vertical="center" wrapText="1"/>
      <protection hidden="1"/>
    </xf>
    <xf numFmtId="0" fontId="0" fillId="0" borderId="11" xfId="0" applyFont="1" applyBorder="1" applyAlignment="1" applyProtection="1">
      <alignment vertical="center" wrapText="1"/>
      <protection hidden="1"/>
    </xf>
    <xf numFmtId="0" fontId="1" fillId="0" borderId="11" xfId="0" applyFont="1" applyFill="1" applyBorder="1" applyAlignment="1" applyProtection="1">
      <alignment horizontal="left" wrapText="1"/>
      <protection hidden="1"/>
    </xf>
    <xf numFmtId="40" fontId="1" fillId="0" borderId="11" xfId="65" applyFont="1" applyFill="1" applyBorder="1" applyAlignment="1" applyProtection="1">
      <alignment horizontal="center" vertical="center" wrapText="1"/>
      <protection hidden="1"/>
    </xf>
    <xf numFmtId="0" fontId="1" fillId="0" borderId="11" xfId="0" applyFont="1" applyFill="1" applyBorder="1" applyAlignment="1" applyProtection="1">
      <alignment vertical="center" wrapText="1"/>
      <protection hidden="1"/>
    </xf>
    <xf numFmtId="4" fontId="1" fillId="0" borderId="11" xfId="0" applyNumberFormat="1" applyFont="1" applyBorder="1" applyAlignment="1" applyProtection="1">
      <alignment vertical="center"/>
      <protection hidden="1"/>
    </xf>
    <xf numFmtId="40" fontId="1" fillId="0" borderId="22" xfId="0" applyNumberFormat="1" applyFont="1" applyFill="1" applyBorder="1" applyAlignment="1" applyProtection="1">
      <alignment horizontal="right" vertical="center" wrapText="1"/>
      <protection hidden="1"/>
    </xf>
    <xf numFmtId="40" fontId="1" fillId="0" borderId="0" xfId="0" applyNumberFormat="1" applyFont="1" applyAlignment="1" applyProtection="1">
      <alignment/>
      <protection hidden="1"/>
    </xf>
    <xf numFmtId="40" fontId="0" fillId="0" borderId="22" xfId="65" applyNumberFormat="1" applyFont="1" applyBorder="1" applyAlignment="1" applyProtection="1">
      <alignment horizontal="right" vertical="center"/>
      <protection hidden="1"/>
    </xf>
    <xf numFmtId="0" fontId="1" fillId="0" borderId="21" xfId="0" applyFont="1" applyBorder="1" applyAlignment="1" applyProtection="1">
      <alignment vertical="top"/>
      <protection hidden="1"/>
    </xf>
    <xf numFmtId="1" fontId="1" fillId="0" borderId="12" xfId="0" applyNumberFormat="1" applyFont="1" applyBorder="1" applyAlignment="1" applyProtection="1">
      <alignment horizontal="left" vertical="top"/>
      <protection hidden="1"/>
    </xf>
    <xf numFmtId="3" fontId="1" fillId="0" borderId="11" xfId="0" applyNumberFormat="1" applyFont="1" applyFill="1" applyBorder="1" applyAlignment="1" applyProtection="1">
      <alignment horizontal="center" vertical="top"/>
      <protection hidden="1"/>
    </xf>
    <xf numFmtId="0" fontId="1" fillId="0" borderId="11" xfId="0" applyFont="1" applyBorder="1" applyAlignment="1" applyProtection="1">
      <alignment horizontal="center" vertical="top"/>
      <protection hidden="1"/>
    </xf>
    <xf numFmtId="4" fontId="1" fillId="0" borderId="11" xfId="0" applyNumberFormat="1" applyFont="1" applyFill="1" applyBorder="1" applyAlignment="1" applyProtection="1">
      <alignment vertical="top"/>
      <protection hidden="1"/>
    </xf>
    <xf numFmtId="4" fontId="1" fillId="0" borderId="11" xfId="0" applyNumberFormat="1" applyFont="1" applyBorder="1" applyAlignment="1" applyProtection="1">
      <alignment vertical="top"/>
      <protection hidden="1"/>
    </xf>
    <xf numFmtId="4" fontId="1" fillId="0" borderId="22" xfId="65" applyNumberFormat="1" applyFont="1" applyBorder="1" applyAlignment="1" applyProtection="1">
      <alignment vertical="top"/>
      <protection hidden="1"/>
    </xf>
    <xf numFmtId="0" fontId="0" fillId="0" borderId="21" xfId="0" applyFont="1" applyBorder="1" applyAlignment="1" applyProtection="1">
      <alignment vertical="top"/>
      <protection hidden="1"/>
    </xf>
    <xf numFmtId="1" fontId="0" fillId="0" borderId="12" xfId="0" applyNumberFormat="1" applyFont="1" applyBorder="1" applyAlignment="1" applyProtection="1">
      <alignment horizontal="left" vertical="top"/>
      <protection hidden="1"/>
    </xf>
    <xf numFmtId="3" fontId="0" fillId="0" borderId="11" xfId="0" applyNumberFormat="1" applyFont="1" applyFill="1" applyBorder="1" applyAlignment="1" applyProtection="1">
      <alignment horizontal="center" vertical="top"/>
      <protection hidden="1"/>
    </xf>
    <xf numFmtId="0" fontId="0" fillId="0" borderId="11" xfId="0" applyFont="1" applyBorder="1" applyAlignment="1" applyProtection="1">
      <alignment horizontal="center" vertical="top"/>
      <protection hidden="1"/>
    </xf>
    <xf numFmtId="4" fontId="0" fillId="0" borderId="11" xfId="0" applyNumberFormat="1" applyFont="1" applyFill="1" applyBorder="1" applyAlignment="1" applyProtection="1">
      <alignment vertical="top"/>
      <protection hidden="1"/>
    </xf>
    <xf numFmtId="4" fontId="0" fillId="0" borderId="11" xfId="0" applyNumberFormat="1" applyFont="1" applyBorder="1" applyAlignment="1" applyProtection="1">
      <alignment/>
      <protection hidden="1"/>
    </xf>
    <xf numFmtId="4" fontId="0" fillId="0" borderId="22" xfId="65" applyNumberFormat="1" applyFont="1" applyBorder="1" applyAlignment="1" applyProtection="1">
      <alignment vertical="top"/>
      <protection hidden="1"/>
    </xf>
    <xf numFmtId="184" fontId="7" fillId="0" borderId="24" xfId="0" applyNumberFormat="1" applyFont="1" applyBorder="1" applyAlignment="1" applyProtection="1">
      <alignment horizontal="center"/>
      <protection hidden="1"/>
    </xf>
    <xf numFmtId="0" fontId="0" fillId="0" borderId="12" xfId="0" applyNumberFormat="1" applyFont="1" applyBorder="1" applyAlignment="1" applyProtection="1">
      <alignment horizontal="left" vertical="center"/>
      <protection hidden="1"/>
    </xf>
    <xf numFmtId="1" fontId="0" fillId="0" borderId="25" xfId="0" applyNumberFormat="1" applyFont="1" applyFill="1" applyBorder="1" applyAlignment="1" applyProtection="1">
      <alignment horizontal="center" vertical="center"/>
      <protection hidden="1"/>
    </xf>
    <xf numFmtId="0" fontId="0" fillId="0" borderId="25" xfId="0" applyFont="1" applyBorder="1" applyAlignment="1" applyProtection="1">
      <alignment horizontal="center" vertical="center"/>
      <protection hidden="1"/>
    </xf>
    <xf numFmtId="4" fontId="0" fillId="0" borderId="11" xfId="0" applyNumberFormat="1" applyFont="1" applyBorder="1" applyAlignment="1" applyProtection="1">
      <alignment vertical="center"/>
      <protection hidden="1"/>
    </xf>
    <xf numFmtId="4" fontId="0" fillId="0" borderId="22" xfId="0" applyNumberFormat="1" applyFont="1" applyBorder="1" applyAlignment="1" applyProtection="1">
      <alignment vertical="center"/>
      <protection hidden="1"/>
    </xf>
    <xf numFmtId="0" fontId="0" fillId="0" borderId="12" xfId="0" applyNumberFormat="1" applyFont="1" applyBorder="1" applyAlignment="1" applyProtection="1">
      <alignment horizontal="left" vertical="top"/>
      <protection hidden="1"/>
    </xf>
    <xf numFmtId="4" fontId="0" fillId="0" borderId="26" xfId="0" applyNumberFormat="1" applyFont="1" applyBorder="1" applyAlignment="1" applyProtection="1">
      <alignment horizontal="right" vertical="center"/>
      <protection hidden="1"/>
    </xf>
    <xf numFmtId="0" fontId="0" fillId="0" borderId="11" xfId="0" applyFont="1" applyBorder="1" applyAlignment="1" applyProtection="1">
      <alignment/>
      <protection hidden="1"/>
    </xf>
    <xf numFmtId="3" fontId="0" fillId="0" borderId="11" xfId="0" applyNumberFormat="1" applyFont="1" applyFill="1" applyBorder="1" applyAlignment="1" applyProtection="1">
      <alignment horizontal="center"/>
      <protection hidden="1"/>
    </xf>
    <xf numFmtId="0" fontId="0" fillId="0" borderId="11" xfId="0" applyFont="1" applyBorder="1" applyAlignment="1" applyProtection="1">
      <alignment horizontal="center"/>
      <protection hidden="1"/>
    </xf>
    <xf numFmtId="4" fontId="0" fillId="0" borderId="11" xfId="0" applyNumberFormat="1" applyFont="1" applyFill="1" applyBorder="1" applyAlignment="1" applyProtection="1">
      <alignment/>
      <protection hidden="1"/>
    </xf>
    <xf numFmtId="4" fontId="0" fillId="0" borderId="22" xfId="0" applyNumberFormat="1" applyFont="1" applyBorder="1" applyAlignment="1" applyProtection="1">
      <alignment/>
      <protection hidden="1"/>
    </xf>
    <xf numFmtId="0" fontId="0" fillId="0" borderId="25" xfId="0" applyFont="1" applyFill="1" applyBorder="1" applyAlignment="1" applyProtection="1">
      <alignment vertical="top" wrapText="1"/>
      <protection hidden="1"/>
    </xf>
    <xf numFmtId="3" fontId="0" fillId="0" borderId="11" xfId="0" applyNumberFormat="1" applyFont="1" applyFill="1" applyBorder="1" applyAlignment="1" applyProtection="1">
      <alignment horizontal="center" vertical="center"/>
      <protection hidden="1"/>
    </xf>
    <xf numFmtId="0" fontId="0" fillId="0" borderId="11" xfId="0" applyFont="1" applyBorder="1" applyAlignment="1" applyProtection="1">
      <alignment horizontal="center" vertical="center"/>
      <protection hidden="1"/>
    </xf>
    <xf numFmtId="0" fontId="0" fillId="0" borderId="21" xfId="0" applyBorder="1" applyAlignment="1" applyProtection="1">
      <alignment vertical="top"/>
      <protection hidden="1"/>
    </xf>
    <xf numFmtId="0" fontId="15" fillId="0" borderId="25" xfId="0" applyFont="1" applyBorder="1" applyAlignment="1" applyProtection="1">
      <alignment wrapText="1"/>
      <protection hidden="1"/>
    </xf>
    <xf numFmtId="4" fontId="0" fillId="0" borderId="11" xfId="0" applyNumberFormat="1" applyFont="1" applyFill="1" applyBorder="1" applyAlignment="1" applyProtection="1">
      <alignment horizontal="right" vertical="center"/>
      <protection hidden="1"/>
    </xf>
    <xf numFmtId="4" fontId="15" fillId="0" borderId="26" xfId="0" applyNumberFormat="1" applyFont="1" applyBorder="1" applyAlignment="1" applyProtection="1">
      <alignment horizontal="right" vertical="center"/>
      <protection hidden="1"/>
    </xf>
    <xf numFmtId="0" fontId="15" fillId="0" borderId="25" xfId="0" applyFont="1" applyBorder="1" applyAlignment="1" applyProtection="1">
      <alignment vertical="top" wrapText="1"/>
      <protection hidden="1"/>
    </xf>
    <xf numFmtId="3" fontId="0" fillId="0" borderId="11" xfId="0" applyNumberFormat="1" applyFont="1" applyFill="1" applyBorder="1" applyAlignment="1" applyProtection="1">
      <alignment horizontal="center" vertical="center" wrapText="1"/>
      <protection hidden="1"/>
    </xf>
    <xf numFmtId="0" fontId="0" fillId="0" borderId="11" xfId="0" applyFont="1" applyBorder="1" applyAlignment="1" applyProtection="1">
      <alignment horizontal="center" vertical="center" wrapText="1"/>
      <protection hidden="1"/>
    </xf>
    <xf numFmtId="4" fontId="0" fillId="0" borderId="11" xfId="0" applyNumberFormat="1" applyFont="1" applyBorder="1" applyAlignment="1" applyProtection="1">
      <alignment vertical="center" wrapText="1"/>
      <protection hidden="1"/>
    </xf>
    <xf numFmtId="4" fontId="15" fillId="0" borderId="26" xfId="0" applyNumberFormat="1" applyFont="1" applyBorder="1" applyAlignment="1" applyProtection="1">
      <alignment horizontal="right" vertical="center" wrapText="1"/>
      <protection hidden="1"/>
    </xf>
    <xf numFmtId="2" fontId="0" fillId="0" borderId="12" xfId="0" applyNumberFormat="1" applyFont="1" applyBorder="1" applyAlignment="1" applyProtection="1">
      <alignment horizontal="left" vertical="top"/>
      <protection hidden="1"/>
    </xf>
    <xf numFmtId="0" fontId="7" fillId="0" borderId="24" xfId="0" applyFont="1" applyBorder="1" applyAlignment="1" applyProtection="1">
      <alignment/>
      <protection hidden="1"/>
    </xf>
    <xf numFmtId="0" fontId="0" fillId="0" borderId="25" xfId="0" applyFont="1" applyBorder="1" applyAlignment="1" applyProtection="1">
      <alignment/>
      <protection hidden="1"/>
    </xf>
    <xf numFmtId="3" fontId="0" fillId="0" borderId="25" xfId="0" applyNumberFormat="1" applyFont="1" applyFill="1" applyBorder="1" applyAlignment="1" applyProtection="1">
      <alignment horizontal="center"/>
      <protection hidden="1"/>
    </xf>
    <xf numFmtId="0" fontId="0" fillId="0" borderId="25" xfId="0" applyFont="1" applyBorder="1" applyAlignment="1" applyProtection="1">
      <alignment horizontal="center"/>
      <protection hidden="1"/>
    </xf>
    <xf numFmtId="0" fontId="0" fillId="0" borderId="12" xfId="0" applyNumberFormat="1" applyBorder="1" applyAlignment="1" applyProtection="1">
      <alignment horizontal="left" vertical="top"/>
      <protection hidden="1"/>
    </xf>
    <xf numFmtId="0" fontId="0" fillId="0" borderId="11" xfId="0" applyBorder="1" applyAlignment="1" applyProtection="1">
      <alignment vertical="top" wrapText="1"/>
      <protection hidden="1"/>
    </xf>
    <xf numFmtId="3" fontId="0" fillId="0" borderId="11" xfId="0" applyNumberFormat="1" applyBorder="1" applyAlignment="1" applyProtection="1">
      <alignment horizontal="center" vertical="top"/>
      <protection hidden="1"/>
    </xf>
    <xf numFmtId="0" fontId="0" fillId="0" borderId="11" xfId="0" applyBorder="1" applyAlignment="1" applyProtection="1">
      <alignment horizontal="center" vertical="top"/>
      <protection hidden="1"/>
    </xf>
    <xf numFmtId="4" fontId="0" fillId="0" borderId="11" xfId="0" applyNumberFormat="1" applyBorder="1" applyAlignment="1" applyProtection="1">
      <alignment vertical="top"/>
      <protection hidden="1"/>
    </xf>
    <xf numFmtId="185" fontId="15" fillId="0" borderId="27" xfId="0" applyNumberFormat="1" applyFont="1" applyBorder="1" applyAlignment="1" applyProtection="1">
      <alignment horizontal="right" vertical="center"/>
      <protection hidden="1"/>
    </xf>
    <xf numFmtId="1" fontId="0" fillId="0" borderId="18" xfId="0" applyNumberFormat="1" applyFont="1" applyBorder="1" applyAlignment="1" applyProtection="1">
      <alignment horizontal="left" vertical="top"/>
      <protection hidden="1"/>
    </xf>
    <xf numFmtId="4" fontId="1" fillId="0" borderId="11" xfId="0" applyNumberFormat="1" applyFont="1" applyFill="1" applyBorder="1" applyAlignment="1" applyProtection="1">
      <alignment/>
      <protection hidden="1"/>
    </xf>
    <xf numFmtId="4" fontId="1" fillId="0" borderId="11" xfId="0" applyNumberFormat="1" applyFont="1" applyBorder="1" applyAlignment="1" applyProtection="1">
      <alignment/>
      <protection hidden="1"/>
    </xf>
    <xf numFmtId="4" fontId="0" fillId="0" borderId="0" xfId="0" applyNumberFormat="1" applyFont="1" applyAlignment="1" applyProtection="1">
      <alignment/>
      <protection hidden="1"/>
    </xf>
    <xf numFmtId="4" fontId="0" fillId="0" borderId="11" xfId="0" applyNumberFormat="1" applyFont="1" applyBorder="1" applyAlignment="1" applyProtection="1">
      <alignment vertical="top"/>
      <protection hidden="1"/>
    </xf>
    <xf numFmtId="184" fontId="0" fillId="0" borderId="21" xfId="0" applyNumberFormat="1" applyFont="1" applyBorder="1" applyAlignment="1" applyProtection="1">
      <alignment horizontal="center" vertical="top"/>
      <protection hidden="1"/>
    </xf>
    <xf numFmtId="1" fontId="0" fillId="0" borderId="11" xfId="0" applyNumberFormat="1" applyFont="1" applyFill="1" applyBorder="1" applyAlignment="1" applyProtection="1">
      <alignment horizontal="center" vertical="center"/>
      <protection hidden="1"/>
    </xf>
    <xf numFmtId="1" fontId="0" fillId="0" borderId="11" xfId="0" applyNumberFormat="1" applyFont="1" applyFill="1" applyBorder="1" applyAlignment="1" applyProtection="1">
      <alignment horizontal="center" vertical="top"/>
      <protection hidden="1"/>
    </xf>
    <xf numFmtId="4" fontId="0" fillId="0" borderId="11" xfId="0" applyNumberFormat="1" applyFont="1" applyFill="1" applyBorder="1" applyAlignment="1" applyProtection="1" quotePrefix="1">
      <alignment horizontal="center" vertical="top"/>
      <protection hidden="1"/>
    </xf>
    <xf numFmtId="4" fontId="0" fillId="0" borderId="11" xfId="0" applyNumberFormat="1" applyFont="1" applyFill="1" applyBorder="1" applyAlignment="1" applyProtection="1">
      <alignment vertical="center" wrapText="1"/>
      <protection hidden="1"/>
    </xf>
    <xf numFmtId="4" fontId="0" fillId="0" borderId="26" xfId="0" applyNumberFormat="1" applyFont="1" applyBorder="1" applyAlignment="1" applyProtection="1">
      <alignment horizontal="right" vertical="center" wrapText="1"/>
      <protection hidden="1"/>
    </xf>
    <xf numFmtId="0" fontId="16" fillId="0" borderId="24" xfId="0" applyFont="1" applyBorder="1" applyAlignment="1" applyProtection="1">
      <alignment/>
      <protection hidden="1"/>
    </xf>
    <xf numFmtId="0" fontId="0" fillId="0" borderId="21" xfId="0" applyBorder="1" applyAlignment="1" applyProtection="1">
      <alignment vertical="top" wrapText="1"/>
      <protection hidden="1"/>
    </xf>
    <xf numFmtId="0" fontId="0" fillId="0" borderId="0" xfId="0" applyAlignment="1" applyProtection="1">
      <alignment vertical="top" wrapText="1"/>
      <protection hidden="1"/>
    </xf>
    <xf numFmtId="0" fontId="15" fillId="0" borderId="25" xfId="0" applyFont="1" applyBorder="1" applyAlignment="1" applyProtection="1">
      <alignment/>
      <protection hidden="1"/>
    </xf>
    <xf numFmtId="0" fontId="15" fillId="34" borderId="25" xfId="0" applyFont="1" applyFill="1" applyBorder="1" applyAlignment="1" applyProtection="1">
      <alignment/>
      <protection hidden="1"/>
    </xf>
    <xf numFmtId="0" fontId="15" fillId="34" borderId="25" xfId="0" applyFont="1" applyFill="1" applyBorder="1" applyAlignment="1" applyProtection="1">
      <alignment horizontal="center"/>
      <protection hidden="1"/>
    </xf>
    <xf numFmtId="3" fontId="0" fillId="0" borderId="11" xfId="0" applyNumberFormat="1" applyFill="1" applyBorder="1" applyAlignment="1" applyProtection="1">
      <alignment horizontal="center" vertical="top"/>
      <protection hidden="1"/>
    </xf>
    <xf numFmtId="4" fontId="0" fillId="0" borderId="11" xfId="0" applyNumberFormat="1" applyFill="1" applyBorder="1" applyAlignment="1" applyProtection="1">
      <alignment vertical="top"/>
      <protection hidden="1"/>
    </xf>
    <xf numFmtId="4" fontId="0" fillId="0" borderId="0" xfId="0" applyNumberFormat="1" applyAlignment="1" applyProtection="1">
      <alignment/>
      <protection hidden="1"/>
    </xf>
    <xf numFmtId="4" fontId="0" fillId="0" borderId="22" xfId="0" applyNumberFormat="1" applyBorder="1" applyAlignment="1" applyProtection="1">
      <alignment vertical="top"/>
      <protection hidden="1"/>
    </xf>
    <xf numFmtId="185" fontId="0" fillId="0" borderId="26" xfId="0" applyNumberFormat="1" applyFont="1" applyBorder="1" applyAlignment="1" applyProtection="1">
      <alignment horizontal="right" vertical="center"/>
      <protection hidden="1"/>
    </xf>
    <xf numFmtId="0" fontId="0" fillId="0" borderId="28" xfId="0" applyBorder="1" applyAlignment="1" applyProtection="1">
      <alignment vertical="top"/>
      <protection hidden="1"/>
    </xf>
    <xf numFmtId="1" fontId="0" fillId="0" borderId="29" xfId="0" applyNumberFormat="1" applyBorder="1" applyAlignment="1" applyProtection="1">
      <alignment horizontal="left" vertical="top"/>
      <protection hidden="1"/>
    </xf>
    <xf numFmtId="0" fontId="15" fillId="0" borderId="25" xfId="0" applyFont="1" applyBorder="1" applyAlignment="1" applyProtection="1">
      <alignment horizontal="left" vertical="top" wrapText="1"/>
      <protection hidden="1"/>
    </xf>
    <xf numFmtId="3" fontId="15" fillId="0" borderId="25" xfId="0" applyNumberFormat="1" applyFont="1" applyFill="1" applyBorder="1" applyAlignment="1" applyProtection="1">
      <alignment horizontal="center" vertical="center"/>
      <protection hidden="1"/>
    </xf>
    <xf numFmtId="0" fontId="15" fillId="0" borderId="25" xfId="0" applyFont="1" applyBorder="1" applyAlignment="1" applyProtection="1">
      <alignment horizontal="center" vertical="center"/>
      <protection hidden="1"/>
    </xf>
    <xf numFmtId="184" fontId="0" fillId="0" borderId="21" xfId="0" applyNumberFormat="1" applyBorder="1" applyAlignment="1" applyProtection="1">
      <alignment horizontal="center" vertical="top"/>
      <protection hidden="1"/>
    </xf>
    <xf numFmtId="1" fontId="0" fillId="0" borderId="12" xfId="0" applyNumberFormat="1" applyBorder="1" applyAlignment="1" applyProtection="1">
      <alignment horizontal="left" vertical="top"/>
      <protection hidden="1"/>
    </xf>
    <xf numFmtId="4" fontId="0" fillId="0" borderId="22" xfId="65" applyNumberFormat="1" applyBorder="1" applyAlignment="1" applyProtection="1">
      <alignment vertical="top"/>
      <protection hidden="1"/>
    </xf>
    <xf numFmtId="0" fontId="0" fillId="0" borderId="29" xfId="0" applyNumberFormat="1" applyFont="1" applyBorder="1" applyAlignment="1" applyProtection="1">
      <alignment horizontal="left" vertical="top"/>
      <protection hidden="1"/>
    </xf>
    <xf numFmtId="1" fontId="15" fillId="0" borderId="25" xfId="0" applyNumberFormat="1" applyFont="1" applyBorder="1" applyAlignment="1" applyProtection="1">
      <alignment horizontal="left" vertical="center"/>
      <protection hidden="1"/>
    </xf>
    <xf numFmtId="0" fontId="15" fillId="0" borderId="25" xfId="0" applyFont="1" applyBorder="1" applyAlignment="1" applyProtection="1">
      <alignment vertical="center" wrapText="1"/>
      <protection hidden="1"/>
    </xf>
    <xf numFmtId="3" fontId="0" fillId="0" borderId="11" xfId="0" applyNumberFormat="1" applyFill="1" applyBorder="1" applyAlignment="1" applyProtection="1">
      <alignment horizontal="center" vertical="center"/>
      <protection hidden="1"/>
    </xf>
    <xf numFmtId="0" fontId="0" fillId="0" borderId="11" xfId="0" applyBorder="1" applyAlignment="1" applyProtection="1">
      <alignment horizontal="center" vertical="center"/>
      <protection hidden="1"/>
    </xf>
    <xf numFmtId="0" fontId="0" fillId="0" borderId="25" xfId="0" applyFont="1" applyBorder="1" applyAlignment="1" applyProtection="1">
      <alignment vertical="top" wrapText="1"/>
      <protection hidden="1"/>
    </xf>
    <xf numFmtId="0" fontId="1" fillId="0" borderId="11" xfId="0" applyFont="1" applyBorder="1" applyAlignment="1" applyProtection="1">
      <alignment/>
      <protection hidden="1"/>
    </xf>
    <xf numFmtId="0" fontId="0" fillId="0" borderId="28" xfId="0" applyBorder="1" applyAlignment="1" applyProtection="1">
      <alignment/>
      <protection hidden="1"/>
    </xf>
    <xf numFmtId="1" fontId="0" fillId="0" borderId="29" xfId="0" applyNumberFormat="1" applyBorder="1" applyAlignment="1" applyProtection="1">
      <alignment/>
      <protection hidden="1"/>
    </xf>
    <xf numFmtId="0" fontId="1" fillId="0" borderId="30" xfId="0" applyFont="1" applyBorder="1" applyAlignment="1" applyProtection="1">
      <alignment/>
      <protection hidden="1"/>
    </xf>
    <xf numFmtId="3" fontId="0" fillId="0" borderId="30" xfId="0" applyNumberFormat="1" applyFill="1" applyBorder="1" applyAlignment="1" applyProtection="1">
      <alignment horizontal="center"/>
      <protection hidden="1"/>
    </xf>
    <xf numFmtId="0" fontId="0" fillId="0" borderId="30" xfId="0" applyBorder="1" applyAlignment="1" applyProtection="1">
      <alignment horizontal="center"/>
      <protection hidden="1"/>
    </xf>
    <xf numFmtId="4" fontId="1" fillId="0" borderId="0" xfId="0" applyNumberFormat="1" applyFont="1" applyFill="1" applyBorder="1" applyAlignment="1" applyProtection="1">
      <alignment/>
      <protection hidden="1"/>
    </xf>
    <xf numFmtId="4" fontId="1" fillId="0" borderId="31" xfId="0" applyNumberFormat="1" applyFont="1" applyBorder="1" applyAlignment="1" applyProtection="1">
      <alignment/>
      <protection hidden="1"/>
    </xf>
    <xf numFmtId="0" fontId="0" fillId="0" borderId="17" xfId="0" applyFont="1" applyBorder="1" applyAlignment="1" applyProtection="1">
      <alignment vertical="center"/>
      <protection hidden="1"/>
    </xf>
    <xf numFmtId="1" fontId="0" fillId="0" borderId="19" xfId="0" applyNumberFormat="1" applyFont="1" applyBorder="1" applyAlignment="1" applyProtection="1">
      <alignment vertical="center"/>
      <protection hidden="1"/>
    </xf>
    <xf numFmtId="0" fontId="0" fillId="0" borderId="0" xfId="0" applyFont="1" applyBorder="1" applyAlignment="1" applyProtection="1">
      <alignment/>
      <protection hidden="1"/>
    </xf>
    <xf numFmtId="0" fontId="1" fillId="33" borderId="21" xfId="0" applyFont="1" applyFill="1" applyBorder="1" applyAlignment="1" applyProtection="1">
      <alignment horizontal="center" vertical="center"/>
      <protection hidden="1"/>
    </xf>
    <xf numFmtId="1" fontId="0" fillId="33" borderId="11" xfId="50" applyNumberFormat="1" applyFill="1" applyBorder="1" applyAlignment="1" applyProtection="1">
      <alignment horizontal="center" vertical="center"/>
      <protection hidden="1"/>
    </xf>
    <xf numFmtId="0" fontId="0" fillId="0" borderId="21" xfId="0" applyFont="1" applyBorder="1" applyAlignment="1" applyProtection="1">
      <alignment vertical="center"/>
      <protection hidden="1"/>
    </xf>
    <xf numFmtId="1" fontId="0" fillId="0" borderId="11" xfId="0" applyNumberFormat="1" applyFont="1" applyBorder="1" applyAlignment="1" applyProtection="1">
      <alignment vertical="center"/>
      <protection hidden="1"/>
    </xf>
    <xf numFmtId="0" fontId="0" fillId="0" borderId="28" xfId="0" applyFont="1" applyBorder="1" applyAlignment="1" applyProtection="1">
      <alignment vertical="center"/>
      <protection hidden="1"/>
    </xf>
    <xf numFmtId="1" fontId="0" fillId="0" borderId="30" xfId="0" applyNumberFormat="1" applyFont="1" applyBorder="1" applyAlignment="1" applyProtection="1">
      <alignment vertical="center"/>
      <protection hidden="1"/>
    </xf>
    <xf numFmtId="0" fontId="1" fillId="33" borderId="32" xfId="0" applyFont="1" applyFill="1" applyBorder="1" applyAlignment="1" applyProtection="1">
      <alignment vertical="center"/>
      <protection hidden="1"/>
    </xf>
    <xf numFmtId="40" fontId="1" fillId="33" borderId="32" xfId="0" applyNumberFormat="1" applyFont="1" applyFill="1" applyBorder="1" applyAlignment="1" applyProtection="1">
      <alignment vertical="center"/>
      <protection hidden="1"/>
    </xf>
    <xf numFmtId="0" fontId="0" fillId="0" borderId="33" xfId="0" applyFont="1" applyBorder="1" applyAlignment="1" applyProtection="1">
      <alignment/>
      <protection hidden="1"/>
    </xf>
    <xf numFmtId="3" fontId="0" fillId="0" borderId="0" xfId="0" applyNumberFormat="1" applyAlignment="1" applyProtection="1">
      <alignment horizontal="center" vertical="center"/>
      <protection hidden="1"/>
    </xf>
    <xf numFmtId="4" fontId="0" fillId="0" borderId="0" xfId="0" applyNumberFormat="1" applyAlignment="1" applyProtection="1">
      <alignment vertical="center"/>
      <protection hidden="1"/>
    </xf>
    <xf numFmtId="2" fontId="0" fillId="0" borderId="11" xfId="0" applyNumberFormat="1" applyFont="1" applyFill="1" applyBorder="1" applyAlignment="1" applyProtection="1">
      <alignment horizontal="right" vertical="center"/>
      <protection locked="0"/>
    </xf>
    <xf numFmtId="2" fontId="0" fillId="0" borderId="11" xfId="0" applyNumberFormat="1" applyFont="1" applyFill="1" applyBorder="1" applyAlignment="1" applyProtection="1">
      <alignment horizontal="right" vertical="center"/>
      <protection locked="0"/>
    </xf>
    <xf numFmtId="2" fontId="0" fillId="0" borderId="11" xfId="0" applyNumberFormat="1" applyFont="1" applyFill="1" applyBorder="1" applyAlignment="1" applyProtection="1">
      <alignment horizontal="right" vertical="center"/>
      <protection locked="0"/>
    </xf>
    <xf numFmtId="2" fontId="0" fillId="0" borderId="11" xfId="0" applyNumberFormat="1" applyFont="1" applyFill="1" applyBorder="1" applyAlignment="1" applyProtection="1">
      <alignment vertical="center"/>
      <protection locked="0"/>
    </xf>
    <xf numFmtId="4" fontId="0" fillId="0" borderId="11" xfId="0" applyNumberFormat="1" applyFont="1" applyBorder="1" applyAlignment="1" applyProtection="1">
      <alignment vertical="center"/>
      <protection locked="0"/>
    </xf>
    <xf numFmtId="4" fontId="0" fillId="0" borderId="11" xfId="0" applyNumberFormat="1" applyFont="1" applyFill="1" applyBorder="1" applyAlignment="1" applyProtection="1">
      <alignment horizontal="right" vertical="center"/>
      <protection locked="0"/>
    </xf>
    <xf numFmtId="4" fontId="0" fillId="0" borderId="11" xfId="0" applyNumberFormat="1" applyFont="1" applyBorder="1" applyAlignment="1" applyProtection="1">
      <alignment horizontal="right" vertical="center"/>
      <protection locked="0"/>
    </xf>
    <xf numFmtId="2" fontId="0" fillId="0" borderId="13" xfId="0" applyNumberFormat="1" applyFont="1" applyFill="1" applyBorder="1" applyAlignment="1" applyProtection="1">
      <alignment horizontal="right" vertical="center"/>
      <protection locked="0"/>
    </xf>
    <xf numFmtId="4" fontId="0" fillId="0" borderId="11" xfId="0" applyNumberFormat="1" applyFont="1" applyFill="1" applyBorder="1" applyAlignment="1" applyProtection="1">
      <alignment vertical="center"/>
      <protection locked="0"/>
    </xf>
    <xf numFmtId="4" fontId="0" fillId="0" borderId="11" xfId="0" applyNumberFormat="1" applyFont="1" applyBorder="1" applyAlignment="1" applyProtection="1">
      <alignment vertical="center"/>
      <protection locked="0"/>
    </xf>
    <xf numFmtId="4" fontId="0" fillId="0" borderId="11" xfId="0" applyNumberFormat="1" applyFont="1" applyFill="1" applyBorder="1" applyAlignment="1" applyProtection="1">
      <alignment vertical="top"/>
      <protection locked="0"/>
    </xf>
    <xf numFmtId="4" fontId="0" fillId="0" borderId="11" xfId="0" applyNumberFormat="1" applyFont="1" applyBorder="1" applyAlignment="1" applyProtection="1">
      <alignment/>
      <protection locked="0"/>
    </xf>
    <xf numFmtId="4" fontId="0" fillId="0" borderId="11" xfId="0" applyNumberFormat="1" applyFont="1" applyFill="1" applyBorder="1" applyAlignment="1" applyProtection="1">
      <alignment/>
      <protection locked="0"/>
    </xf>
    <xf numFmtId="4" fontId="0" fillId="0" borderId="11" xfId="0" applyNumberFormat="1" applyFont="1" applyFill="1" applyBorder="1" applyAlignment="1" applyProtection="1">
      <alignment horizontal="right" vertical="center"/>
      <protection locked="0"/>
    </xf>
    <xf numFmtId="4" fontId="0" fillId="0" borderId="11" xfId="0" applyNumberFormat="1" applyFont="1" applyFill="1" applyBorder="1" applyAlignment="1" applyProtection="1">
      <alignment horizontal="right" vertical="center" wrapText="1"/>
      <protection locked="0"/>
    </xf>
    <xf numFmtId="4" fontId="0" fillId="0" borderId="11" xfId="0" applyNumberFormat="1" applyFont="1" applyBorder="1" applyAlignment="1" applyProtection="1">
      <alignment vertical="center" wrapText="1"/>
      <protection locked="0"/>
    </xf>
    <xf numFmtId="4" fontId="0" fillId="0" borderId="25" xfId="0" applyNumberFormat="1" applyFont="1" applyFill="1" applyBorder="1" applyAlignment="1" applyProtection="1">
      <alignment horizontal="right"/>
      <protection locked="0"/>
    </xf>
    <xf numFmtId="4" fontId="0" fillId="0" borderId="11" xfId="0" applyNumberFormat="1" applyBorder="1" applyAlignment="1" applyProtection="1">
      <alignment vertical="top"/>
      <protection locked="0"/>
    </xf>
    <xf numFmtId="4" fontId="15" fillId="0" borderId="25" xfId="0" applyNumberFormat="1" applyFont="1" applyFill="1" applyBorder="1" applyAlignment="1" applyProtection="1">
      <alignment horizontal="right"/>
      <protection locked="0"/>
    </xf>
    <xf numFmtId="4" fontId="0" fillId="0" borderId="11" xfId="0" applyNumberFormat="1" applyFill="1" applyBorder="1" applyAlignment="1" applyProtection="1">
      <alignment vertical="center"/>
      <protection locked="0"/>
    </xf>
    <xf numFmtId="4" fontId="0" fillId="0" borderId="11" xfId="0" applyNumberFormat="1" applyFill="1" applyBorder="1" applyAlignment="1" applyProtection="1">
      <alignment vertical="top"/>
      <protection locked="0"/>
    </xf>
    <xf numFmtId="4" fontId="15" fillId="0" borderId="25" xfId="0" applyNumberFormat="1" applyFont="1" applyFill="1" applyBorder="1" applyAlignment="1" applyProtection="1">
      <alignment vertical="center"/>
      <protection locked="0"/>
    </xf>
    <xf numFmtId="4" fontId="15" fillId="0" borderId="25" xfId="0" applyNumberFormat="1" applyFont="1" applyFill="1" applyBorder="1" applyAlignment="1" applyProtection="1">
      <alignment/>
      <protection locked="0"/>
    </xf>
    <xf numFmtId="4" fontId="15" fillId="0" borderId="25" xfId="0" applyNumberFormat="1" applyFont="1" applyBorder="1" applyAlignment="1" applyProtection="1">
      <alignment vertical="center"/>
      <protection locked="0"/>
    </xf>
    <xf numFmtId="0" fontId="11" fillId="0" borderId="0" xfId="0" applyFont="1" applyBorder="1" applyAlignment="1" applyProtection="1">
      <alignment horizontal="center" vertical="center"/>
      <protection hidden="1"/>
    </xf>
    <xf numFmtId="0" fontId="1" fillId="33" borderId="34" xfId="0" applyFont="1" applyFill="1" applyBorder="1" applyAlignment="1" applyProtection="1">
      <alignment horizontal="center" vertical="center"/>
      <protection hidden="1"/>
    </xf>
    <xf numFmtId="0" fontId="1" fillId="33" borderId="35" xfId="0" applyFont="1" applyFill="1" applyBorder="1" applyAlignment="1" applyProtection="1">
      <alignment horizontal="center" vertical="center"/>
      <protection hidden="1"/>
    </xf>
    <xf numFmtId="0" fontId="1" fillId="33" borderId="36" xfId="0" applyFont="1" applyFill="1" applyBorder="1" applyAlignment="1" applyProtection="1">
      <alignment horizontal="center" vertical="center"/>
      <protection hidden="1"/>
    </xf>
    <xf numFmtId="0" fontId="1" fillId="33" borderId="37" xfId="0" applyFont="1" applyFill="1" applyBorder="1" applyAlignment="1" applyProtection="1">
      <alignment horizontal="center" vertical="center"/>
      <protection hidden="1"/>
    </xf>
    <xf numFmtId="3" fontId="1" fillId="33" borderId="36" xfId="0" applyNumberFormat="1" applyFont="1" applyFill="1" applyBorder="1" applyAlignment="1" applyProtection="1">
      <alignment horizontal="center" vertical="center"/>
      <protection hidden="1"/>
    </xf>
    <xf numFmtId="3" fontId="1" fillId="33" borderId="37" xfId="0" applyNumberFormat="1" applyFont="1" applyFill="1" applyBorder="1" applyAlignment="1" applyProtection="1">
      <alignment horizontal="center" vertical="center"/>
      <protection hidden="1"/>
    </xf>
    <xf numFmtId="0" fontId="1" fillId="33" borderId="38" xfId="0" applyFont="1" applyFill="1" applyBorder="1" applyAlignment="1" applyProtection="1">
      <alignment horizontal="center" vertical="center"/>
      <protection hidden="1"/>
    </xf>
    <xf numFmtId="0" fontId="1" fillId="33" borderId="39" xfId="0" applyFont="1" applyFill="1" applyBorder="1" applyAlignment="1" applyProtection="1">
      <alignment horizontal="center" vertical="center"/>
      <protection hidden="1"/>
    </xf>
    <xf numFmtId="0" fontId="13" fillId="0" borderId="0" xfId="0" applyFont="1" applyBorder="1" applyAlignment="1" applyProtection="1">
      <alignment horizontal="left" vertical="center"/>
      <protection hidden="1"/>
    </xf>
    <xf numFmtId="0" fontId="1" fillId="0" borderId="40" xfId="0" applyNumberFormat="1" applyFont="1" applyBorder="1" applyAlignment="1" applyProtection="1">
      <alignment horizontal="left" vertical="center" wrapText="1"/>
      <protection hidden="1"/>
    </xf>
    <xf numFmtId="0" fontId="1" fillId="0" borderId="41" xfId="0" applyNumberFormat="1" applyFont="1" applyBorder="1" applyAlignment="1" applyProtection="1">
      <alignment horizontal="left" vertical="center" wrapText="1"/>
      <protection hidden="1"/>
    </xf>
    <xf numFmtId="0" fontId="1" fillId="0" borderId="42" xfId="0" applyNumberFormat="1" applyFont="1" applyBorder="1" applyAlignment="1" applyProtection="1">
      <alignment horizontal="left" vertical="center" wrapText="1"/>
      <protection hidden="1"/>
    </xf>
    <xf numFmtId="0" fontId="3" fillId="33" borderId="11" xfId="51" applyFont="1" applyFill="1" applyBorder="1" applyAlignment="1" applyProtection="1">
      <alignment horizontal="left" vertical="center" wrapText="1"/>
      <protection hidden="1"/>
    </xf>
    <xf numFmtId="0" fontId="3" fillId="33" borderId="22" xfId="51" applyFont="1" applyFill="1" applyBorder="1" applyAlignment="1" applyProtection="1">
      <alignment horizontal="left" vertical="center" wrapText="1"/>
      <protection hidden="1"/>
    </xf>
    <xf numFmtId="0" fontId="1" fillId="0" borderId="13" xfId="0" applyNumberFormat="1" applyFont="1" applyBorder="1" applyAlignment="1" applyProtection="1">
      <alignment horizontal="left" vertical="top" wrapText="1"/>
      <protection hidden="1"/>
    </xf>
    <xf numFmtId="0" fontId="1" fillId="0" borderId="43" xfId="0" applyNumberFormat="1" applyFont="1" applyBorder="1" applyAlignment="1" applyProtection="1">
      <alignment horizontal="left" vertical="top" wrapText="1"/>
      <protection hidden="1"/>
    </xf>
    <xf numFmtId="0" fontId="1" fillId="0" borderId="44" xfId="0" applyNumberFormat="1" applyFont="1" applyBorder="1" applyAlignment="1" applyProtection="1">
      <alignment horizontal="left" vertical="top" wrapText="1"/>
      <protection hidden="1"/>
    </xf>
    <xf numFmtId="0" fontId="13" fillId="0" borderId="0" xfId="0" applyFont="1" applyBorder="1" applyAlignment="1" applyProtection="1">
      <alignment horizontal="left" vertical="center" wrapText="1"/>
      <protection hidden="1"/>
    </xf>
    <xf numFmtId="0" fontId="4" fillId="0" borderId="0" xfId="0" applyFont="1" applyBorder="1" applyAlignment="1" applyProtection="1">
      <alignment horizontal="left" vertical="center" wrapText="1"/>
      <protection hidden="1"/>
    </xf>
    <xf numFmtId="4" fontId="1" fillId="33" borderId="45" xfId="0" applyNumberFormat="1" applyFont="1" applyFill="1" applyBorder="1" applyAlignment="1" applyProtection="1">
      <alignment horizontal="center" vertical="center"/>
      <protection hidden="1"/>
    </xf>
    <xf numFmtId="4" fontId="1" fillId="33" borderId="46" xfId="0" applyNumberFormat="1" applyFont="1" applyFill="1" applyBorder="1" applyAlignment="1" applyProtection="1">
      <alignment horizontal="center" vertical="center"/>
      <protection hidden="1"/>
    </xf>
    <xf numFmtId="0" fontId="1" fillId="0" borderId="13" xfId="0" applyNumberFormat="1" applyFont="1" applyBorder="1" applyAlignment="1" applyProtection="1">
      <alignment horizontal="left" vertical="center" wrapText="1"/>
      <protection hidden="1"/>
    </xf>
    <xf numFmtId="0" fontId="1" fillId="0" borderId="43" xfId="0" applyNumberFormat="1" applyFont="1" applyBorder="1" applyAlignment="1" applyProtection="1">
      <alignment horizontal="left" vertical="center" wrapText="1"/>
      <protection hidden="1"/>
    </xf>
    <xf numFmtId="0" fontId="1" fillId="0" borderId="44" xfId="0" applyNumberFormat="1" applyFont="1" applyBorder="1" applyAlignment="1" applyProtection="1">
      <alignment horizontal="left" vertical="center" wrapText="1"/>
      <protection hidden="1"/>
    </xf>
    <xf numFmtId="0" fontId="1" fillId="0" borderId="13" xfId="0" applyNumberFormat="1" applyFont="1" applyBorder="1" applyAlignment="1" applyProtection="1">
      <alignment horizontal="left" wrapText="1"/>
      <protection hidden="1"/>
    </xf>
    <xf numFmtId="0" fontId="1" fillId="0" borderId="43" xfId="0" applyNumberFormat="1" applyFont="1" applyBorder="1" applyAlignment="1" applyProtection="1">
      <alignment horizontal="left" wrapText="1"/>
      <protection hidden="1"/>
    </xf>
    <xf numFmtId="0" fontId="1" fillId="0" borderId="44" xfId="0" applyNumberFormat="1" applyFont="1" applyBorder="1" applyAlignment="1" applyProtection="1">
      <alignment horizontal="left" wrapText="1"/>
      <protection hidden="1"/>
    </xf>
    <xf numFmtId="0" fontId="1" fillId="0" borderId="47" xfId="0" applyNumberFormat="1" applyFont="1" applyBorder="1" applyAlignment="1" applyProtection="1">
      <alignment horizontal="left" vertical="center" wrapText="1"/>
      <protection hidden="1"/>
    </xf>
    <xf numFmtId="0" fontId="1" fillId="0" borderId="48" xfId="0" applyNumberFormat="1" applyFont="1" applyBorder="1" applyAlignment="1" applyProtection="1">
      <alignment horizontal="left" vertical="center" wrapText="1"/>
      <protection hidden="1"/>
    </xf>
    <xf numFmtId="0" fontId="1" fillId="0" borderId="49" xfId="0" applyNumberFormat="1" applyFont="1" applyBorder="1" applyAlignment="1" applyProtection="1">
      <alignment horizontal="left" vertical="center" wrapText="1"/>
      <protection hidden="1"/>
    </xf>
    <xf numFmtId="0" fontId="1" fillId="33" borderId="32" xfId="0" applyFont="1" applyFill="1" applyBorder="1" applyAlignment="1" applyProtection="1">
      <alignment horizontal="center" vertical="center"/>
      <protection hidden="1"/>
    </xf>
    <xf numFmtId="0" fontId="1" fillId="33" borderId="32" xfId="0" applyFont="1" applyFill="1" applyBorder="1" applyAlignment="1" applyProtection="1">
      <alignment horizontal="left"/>
      <protection hidden="1"/>
    </xf>
  </cellXfs>
  <cellStyles count="52">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rmal 2" xfId="50"/>
    <cellStyle name="Normal 5" xfId="51"/>
    <cellStyle name="Nota" xfId="52"/>
    <cellStyle name="planilhas" xfId="53"/>
    <cellStyle name="Percent" xfId="54"/>
    <cellStyle name="Saída" xfId="55"/>
    <cellStyle name="Comma [0]" xfId="56"/>
    <cellStyle name="Texto de Aviso" xfId="57"/>
    <cellStyle name="Texto Explicativo" xfId="58"/>
    <cellStyle name="Título" xfId="59"/>
    <cellStyle name="Título 1" xfId="60"/>
    <cellStyle name="Título 2" xfId="61"/>
    <cellStyle name="Título 3" xfId="62"/>
    <cellStyle name="Título 4" xfId="63"/>
    <cellStyle name="Total" xfId="64"/>
    <cellStyle name="Comma"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2057400</xdr:colOff>
      <xdr:row>137</xdr:row>
      <xdr:rowOff>0</xdr:rowOff>
    </xdr:from>
    <xdr:to>
      <xdr:col>2</xdr:col>
      <xdr:colOff>2143125</xdr:colOff>
      <xdr:row>138</xdr:row>
      <xdr:rowOff>38100</xdr:rowOff>
    </xdr:to>
    <xdr:sp fLocksText="0">
      <xdr:nvSpPr>
        <xdr:cNvPr id="1" name="Text Box 1"/>
        <xdr:cNvSpPr txBox="1">
          <a:spLocks noChangeArrowheads="1"/>
        </xdr:cNvSpPr>
      </xdr:nvSpPr>
      <xdr:spPr>
        <a:xfrm>
          <a:off x="2828925" y="31032450"/>
          <a:ext cx="85725" cy="200025"/>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147</xdr:row>
      <xdr:rowOff>0</xdr:rowOff>
    </xdr:from>
    <xdr:to>
      <xdr:col>2</xdr:col>
      <xdr:colOff>2143125</xdr:colOff>
      <xdr:row>148</xdr:row>
      <xdr:rowOff>0</xdr:rowOff>
    </xdr:to>
    <xdr:sp fLocksText="0">
      <xdr:nvSpPr>
        <xdr:cNvPr id="2" name="Text Box 2"/>
        <xdr:cNvSpPr txBox="1">
          <a:spLocks noChangeArrowheads="1"/>
        </xdr:cNvSpPr>
      </xdr:nvSpPr>
      <xdr:spPr>
        <a:xfrm>
          <a:off x="2828925" y="33061275"/>
          <a:ext cx="85725" cy="161925"/>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375"/>
  <sheetViews>
    <sheetView tabSelected="1" zoomScale="125" zoomScaleNormal="125" zoomScaleSheetLayoutView="100" zoomScalePageLayoutView="0" workbookViewId="0" topLeftCell="A1">
      <selection activeCell="C13" sqref="C13"/>
    </sheetView>
  </sheetViews>
  <sheetFormatPr defaultColWidth="11.421875" defaultRowHeight="12.75"/>
  <cols>
    <col min="1" max="1" width="6.00390625" style="22" customWidth="1"/>
    <col min="2" max="2" width="5.57421875" style="22" customWidth="1"/>
    <col min="3" max="3" width="60.8515625" style="23" customWidth="1"/>
    <col min="4" max="4" width="5.7109375" style="261" customWidth="1"/>
    <col min="5" max="5" width="4.8515625" style="22" customWidth="1"/>
    <col min="6" max="6" width="11.7109375" style="262" customWidth="1"/>
    <col min="7" max="7" width="11.140625" style="262" customWidth="1"/>
    <col min="8" max="8" width="12.421875" style="22" customWidth="1"/>
    <col min="9" max="9" width="11.28125" style="23" customWidth="1"/>
    <col min="10" max="248" width="11.421875" style="23" customWidth="1"/>
    <col min="249" max="249" width="56.28125" style="23" customWidth="1"/>
    <col min="250" max="16384" width="11.421875" style="23" customWidth="1"/>
  </cols>
  <sheetData>
    <row r="1" spans="1:8" s="22" customFormat="1" ht="19.5" customHeight="1">
      <c r="A1" s="287" t="s">
        <v>5</v>
      </c>
      <c r="B1" s="287"/>
      <c r="C1" s="287"/>
      <c r="D1" s="287"/>
      <c r="E1" s="287"/>
      <c r="F1" s="287"/>
      <c r="G1" s="287"/>
      <c r="H1" s="287"/>
    </row>
    <row r="2" spans="1:8" ht="15.75" customHeight="1">
      <c r="A2" s="296" t="s">
        <v>219</v>
      </c>
      <c r="B2" s="296"/>
      <c r="C2" s="296"/>
      <c r="D2" s="296"/>
      <c r="E2" s="296"/>
      <c r="F2" s="296"/>
      <c r="G2" s="296"/>
      <c r="H2" s="296"/>
    </row>
    <row r="3" spans="1:8" ht="12.75">
      <c r="A3" s="296" t="s">
        <v>220</v>
      </c>
      <c r="B3" s="296"/>
      <c r="C3" s="296"/>
      <c r="D3" s="296"/>
      <c r="E3" s="296"/>
      <c r="F3" s="296"/>
      <c r="G3" s="296"/>
      <c r="H3" s="296"/>
    </row>
    <row r="4" spans="1:8" ht="12.75">
      <c r="A4" s="296" t="s">
        <v>561</v>
      </c>
      <c r="B4" s="296"/>
      <c r="C4" s="296"/>
      <c r="D4" s="296"/>
      <c r="E4" s="296"/>
      <c r="F4" s="296"/>
      <c r="G4" s="296"/>
      <c r="H4" s="296"/>
    </row>
    <row r="5" spans="1:8" ht="12.75">
      <c r="A5" s="296" t="s">
        <v>98</v>
      </c>
      <c r="B5" s="296"/>
      <c r="C5" s="296"/>
      <c r="D5" s="296"/>
      <c r="E5" s="296"/>
      <c r="F5" s="296"/>
      <c r="G5" s="296"/>
      <c r="H5" s="296"/>
    </row>
    <row r="6" spans="1:8" ht="25.5" customHeight="1">
      <c r="A6" s="305" t="s">
        <v>99</v>
      </c>
      <c r="B6" s="306"/>
      <c r="C6" s="306"/>
      <c r="D6" s="306"/>
      <c r="E6" s="306"/>
      <c r="F6" s="306"/>
      <c r="G6" s="306"/>
      <c r="H6" s="306"/>
    </row>
    <row r="7" spans="1:8" ht="13.5" thickBot="1">
      <c r="A7" s="296" t="s">
        <v>100</v>
      </c>
      <c r="B7" s="296"/>
      <c r="C7" s="296"/>
      <c r="D7" s="296"/>
      <c r="E7" s="296"/>
      <c r="F7" s="296"/>
      <c r="G7" s="296"/>
      <c r="H7" s="296"/>
    </row>
    <row r="8" spans="1:8" s="25" customFormat="1" ht="15" customHeight="1">
      <c r="A8" s="288" t="s">
        <v>6</v>
      </c>
      <c r="B8" s="290"/>
      <c r="C8" s="290" t="s">
        <v>7</v>
      </c>
      <c r="D8" s="292" t="s">
        <v>8</v>
      </c>
      <c r="E8" s="294" t="s">
        <v>9</v>
      </c>
      <c r="F8" s="307" t="s">
        <v>10</v>
      </c>
      <c r="G8" s="308"/>
      <c r="H8" s="24" t="s">
        <v>11</v>
      </c>
    </row>
    <row r="9" spans="1:8" s="25" customFormat="1" ht="13.5" customHeight="1" thickBot="1">
      <c r="A9" s="289"/>
      <c r="B9" s="291"/>
      <c r="C9" s="291"/>
      <c r="D9" s="293"/>
      <c r="E9" s="295"/>
      <c r="F9" s="26" t="s">
        <v>12</v>
      </c>
      <c r="G9" s="26" t="s">
        <v>13</v>
      </c>
      <c r="H9" s="27"/>
    </row>
    <row r="10" spans="1:8" ht="25.5">
      <c r="A10" s="28" t="s">
        <v>14</v>
      </c>
      <c r="B10" s="29"/>
      <c r="C10" s="30" t="s">
        <v>233</v>
      </c>
      <c r="D10" s="31"/>
      <c r="E10" s="32"/>
      <c r="F10" s="33"/>
      <c r="G10" s="33"/>
      <c r="H10" s="34"/>
    </row>
    <row r="11" spans="1:8" s="42" customFormat="1" ht="12.75">
      <c r="A11" s="35"/>
      <c r="B11" s="36" t="s">
        <v>19</v>
      </c>
      <c r="C11" s="37" t="s">
        <v>4</v>
      </c>
      <c r="D11" s="38"/>
      <c r="E11" s="39"/>
      <c r="F11" s="40"/>
      <c r="G11" s="40"/>
      <c r="H11" s="41"/>
    </row>
    <row r="12" spans="1:8" s="42" customFormat="1" ht="12.75">
      <c r="A12" s="35"/>
      <c r="B12" s="36">
        <v>1</v>
      </c>
      <c r="C12" s="37" t="s">
        <v>562</v>
      </c>
      <c r="D12" s="38"/>
      <c r="E12" s="43"/>
      <c r="F12" s="44"/>
      <c r="G12" s="44"/>
      <c r="H12" s="45"/>
    </row>
    <row r="13" spans="1:8" s="42" customFormat="1" ht="12.75">
      <c r="A13" s="46"/>
      <c r="B13" s="47" t="s">
        <v>20</v>
      </c>
      <c r="C13" s="48" t="s">
        <v>101</v>
      </c>
      <c r="D13" s="49">
        <v>1</v>
      </c>
      <c r="E13" s="50" t="s">
        <v>102</v>
      </c>
      <c r="F13" s="9"/>
      <c r="G13" s="263"/>
      <c r="H13" s="52">
        <f>SUM(F13:G13)*D13</f>
        <v>0</v>
      </c>
    </row>
    <row r="14" spans="1:8" s="58" customFormat="1" ht="12.75">
      <c r="A14" s="53"/>
      <c r="B14" s="54" t="s">
        <v>21</v>
      </c>
      <c r="C14" s="48" t="s">
        <v>52</v>
      </c>
      <c r="D14" s="55">
        <v>217</v>
      </c>
      <c r="E14" s="56" t="s">
        <v>16</v>
      </c>
      <c r="F14" s="2"/>
      <c r="G14" s="263"/>
      <c r="H14" s="52">
        <f>SUM(F14:G14)*D14</f>
        <v>0</v>
      </c>
    </row>
    <row r="15" spans="1:8" s="42" customFormat="1" ht="12.75">
      <c r="A15" s="35"/>
      <c r="B15" s="36">
        <v>2</v>
      </c>
      <c r="C15" s="37" t="s">
        <v>76</v>
      </c>
      <c r="D15" s="55"/>
      <c r="E15" s="59"/>
      <c r="F15" s="57"/>
      <c r="G15" s="57"/>
      <c r="H15" s="52"/>
    </row>
    <row r="16" spans="1:8" ht="12.75">
      <c r="A16" s="53"/>
      <c r="B16" s="54" t="s">
        <v>23</v>
      </c>
      <c r="C16" s="60" t="s">
        <v>221</v>
      </c>
      <c r="D16" s="55"/>
      <c r="E16" s="59"/>
      <c r="F16" s="57"/>
      <c r="G16" s="57"/>
      <c r="H16" s="52"/>
    </row>
    <row r="17" spans="1:8" ht="25.5">
      <c r="A17" s="53"/>
      <c r="B17" s="61" t="s">
        <v>77</v>
      </c>
      <c r="C17" s="60" t="s">
        <v>137</v>
      </c>
      <c r="D17" s="62">
        <v>4</v>
      </c>
      <c r="E17" s="59" t="s">
        <v>17</v>
      </c>
      <c r="F17" s="2"/>
      <c r="G17" s="2"/>
      <c r="H17" s="52">
        <f>SUM(F17:G17)*D17</f>
        <v>0</v>
      </c>
    </row>
    <row r="18" spans="1:8" ht="12.75">
      <c r="A18" s="53"/>
      <c r="B18" s="61" t="s">
        <v>103</v>
      </c>
      <c r="C18" s="60" t="s">
        <v>242</v>
      </c>
      <c r="D18" s="62">
        <v>1</v>
      </c>
      <c r="E18" s="56" t="s">
        <v>17</v>
      </c>
      <c r="F18" s="2"/>
      <c r="G18" s="2"/>
      <c r="H18" s="52">
        <f>SUM(F18:G18)*D18</f>
        <v>0</v>
      </c>
    </row>
    <row r="19" spans="1:8" ht="25.5">
      <c r="A19" s="53"/>
      <c r="B19" s="61" t="s">
        <v>108</v>
      </c>
      <c r="C19" s="60" t="s">
        <v>243</v>
      </c>
      <c r="D19" s="62">
        <v>1</v>
      </c>
      <c r="E19" s="56" t="s">
        <v>17</v>
      </c>
      <c r="F19" s="2"/>
      <c r="G19" s="2"/>
      <c r="H19" s="52">
        <f>SUM(F19:G19)*D19</f>
        <v>0</v>
      </c>
    </row>
    <row r="20" spans="1:8" s="64" customFormat="1" ht="12.75">
      <c r="A20" s="53"/>
      <c r="B20" s="4">
        <v>3</v>
      </c>
      <c r="C20" s="63" t="s">
        <v>71</v>
      </c>
      <c r="D20" s="5"/>
      <c r="E20" s="6"/>
      <c r="F20" s="7"/>
      <c r="G20" s="3"/>
      <c r="H20" s="52"/>
    </row>
    <row r="21" spans="1:8" s="64" customFormat="1" ht="25.5">
      <c r="A21" s="53"/>
      <c r="B21" s="8" t="s">
        <v>24</v>
      </c>
      <c r="C21" s="65" t="s">
        <v>206</v>
      </c>
      <c r="D21" s="5">
        <v>260</v>
      </c>
      <c r="E21" s="66" t="s">
        <v>16</v>
      </c>
      <c r="F21" s="263"/>
      <c r="G21" s="263"/>
      <c r="H21" s="52">
        <f>SUM(F21:G21)*D21</f>
        <v>0</v>
      </c>
    </row>
    <row r="22" spans="1:8" s="64" customFormat="1" ht="12.75">
      <c r="A22" s="53"/>
      <c r="B22" s="8" t="s">
        <v>74</v>
      </c>
      <c r="C22" s="67" t="s">
        <v>92</v>
      </c>
      <c r="D22" s="68">
        <v>45</v>
      </c>
      <c r="E22" s="66" t="s">
        <v>17</v>
      </c>
      <c r="F22" s="263"/>
      <c r="G22" s="263"/>
      <c r="H22" s="52">
        <f>SUM(F22:G22)*D22</f>
        <v>0</v>
      </c>
    </row>
    <row r="23" spans="1:8" s="64" customFormat="1" ht="12.75">
      <c r="A23" s="53"/>
      <c r="B23" s="8" t="s">
        <v>75</v>
      </c>
      <c r="C23" s="69" t="s">
        <v>143</v>
      </c>
      <c r="D23" s="68">
        <v>4</v>
      </c>
      <c r="E23" s="66" t="s">
        <v>17</v>
      </c>
      <c r="F23" s="263"/>
      <c r="G23" s="263"/>
      <c r="H23" s="52">
        <f>SUM(F23:G23)*D23</f>
        <v>0</v>
      </c>
    </row>
    <row r="24" spans="1:8" ht="12.75">
      <c r="A24" s="53"/>
      <c r="B24" s="36">
        <v>4</v>
      </c>
      <c r="C24" s="37" t="s">
        <v>53</v>
      </c>
      <c r="D24" s="55"/>
      <c r="E24" s="59"/>
      <c r="F24" s="57"/>
      <c r="G24" s="57"/>
      <c r="H24" s="52"/>
    </row>
    <row r="25" spans="1:8" s="73" customFormat="1" ht="25.5">
      <c r="A25" s="70"/>
      <c r="B25" s="21" t="s">
        <v>48</v>
      </c>
      <c r="C25" s="69" t="s">
        <v>244</v>
      </c>
      <c r="D25" s="68">
        <v>1</v>
      </c>
      <c r="E25" s="71" t="s">
        <v>16</v>
      </c>
      <c r="F25" s="264"/>
      <c r="G25" s="264"/>
      <c r="H25" s="72">
        <f>SUM(F25:G25)*D25</f>
        <v>0</v>
      </c>
    </row>
    <row r="26" spans="1:8" ht="25.5">
      <c r="A26" s="53"/>
      <c r="B26" s="21" t="s">
        <v>49</v>
      </c>
      <c r="C26" s="69" t="s">
        <v>207</v>
      </c>
      <c r="D26" s="68">
        <v>15</v>
      </c>
      <c r="E26" s="71" t="s">
        <v>16</v>
      </c>
      <c r="F26" s="263"/>
      <c r="G26" s="263"/>
      <c r="H26" s="52">
        <f>SUM(F26:G26)*D26</f>
        <v>0</v>
      </c>
    </row>
    <row r="27" spans="1:8" s="58" customFormat="1" ht="25.5">
      <c r="A27" s="74"/>
      <c r="B27" s="21" t="s">
        <v>170</v>
      </c>
      <c r="C27" s="65" t="s">
        <v>208</v>
      </c>
      <c r="D27" s="75">
        <v>15</v>
      </c>
      <c r="E27" s="76" t="s">
        <v>16</v>
      </c>
      <c r="F27" s="265"/>
      <c r="G27" s="265"/>
      <c r="H27" s="52">
        <f>SUM(F27:G27)*D27</f>
        <v>0</v>
      </c>
    </row>
    <row r="28" spans="1:8" s="64" customFormat="1" ht="12.75">
      <c r="A28" s="77"/>
      <c r="B28" s="78">
        <v>5</v>
      </c>
      <c r="C28" s="37" t="s">
        <v>54</v>
      </c>
      <c r="D28" s="55"/>
      <c r="E28" s="59"/>
      <c r="F28" s="3"/>
      <c r="G28" s="3"/>
      <c r="H28" s="52"/>
    </row>
    <row r="29" spans="1:8" ht="12.75">
      <c r="A29" s="53"/>
      <c r="B29" s="79" t="s">
        <v>50</v>
      </c>
      <c r="C29" s="80" t="s">
        <v>79</v>
      </c>
      <c r="D29" s="55"/>
      <c r="E29" s="59"/>
      <c r="F29" s="57"/>
      <c r="G29" s="57"/>
      <c r="H29" s="52"/>
    </row>
    <row r="30" spans="1:8" ht="12.75">
      <c r="A30" s="53"/>
      <c r="B30" s="79" t="s">
        <v>72</v>
      </c>
      <c r="C30" s="80" t="s">
        <v>78</v>
      </c>
      <c r="D30" s="55">
        <v>18</v>
      </c>
      <c r="E30" s="59" t="s">
        <v>16</v>
      </c>
      <c r="F30" s="2"/>
      <c r="G30" s="2"/>
      <c r="H30" s="52">
        <f aca="true" t="shared" si="0" ref="H30:H35">SUM(F30:G30)*D30</f>
        <v>0</v>
      </c>
    </row>
    <row r="31" spans="1:8" ht="12.75">
      <c r="A31" s="53"/>
      <c r="B31" s="79" t="s">
        <v>73</v>
      </c>
      <c r="C31" s="80" t="s">
        <v>83</v>
      </c>
      <c r="D31" s="55">
        <v>1</v>
      </c>
      <c r="E31" s="59" t="s">
        <v>17</v>
      </c>
      <c r="F31" s="2"/>
      <c r="G31" s="2"/>
      <c r="H31" s="52">
        <f t="shared" si="0"/>
        <v>0</v>
      </c>
    </row>
    <row r="32" spans="1:8" ht="12.75">
      <c r="A32" s="53"/>
      <c r="B32" s="79" t="s">
        <v>86</v>
      </c>
      <c r="C32" s="81" t="s">
        <v>130</v>
      </c>
      <c r="D32" s="55">
        <v>1</v>
      </c>
      <c r="E32" s="59" t="s">
        <v>17</v>
      </c>
      <c r="F32" s="2"/>
      <c r="G32" s="2"/>
      <c r="H32" s="52">
        <f t="shared" si="0"/>
        <v>0</v>
      </c>
    </row>
    <row r="33" spans="1:8" ht="12.75">
      <c r="A33" s="53"/>
      <c r="B33" s="79" t="s">
        <v>87</v>
      </c>
      <c r="C33" s="81" t="s">
        <v>129</v>
      </c>
      <c r="D33" s="55">
        <v>1</v>
      </c>
      <c r="E33" s="59" t="s">
        <v>85</v>
      </c>
      <c r="F33" s="2"/>
      <c r="G33" s="2"/>
      <c r="H33" s="52">
        <f t="shared" si="0"/>
        <v>0</v>
      </c>
    </row>
    <row r="34" spans="1:8" ht="63.75">
      <c r="A34" s="53"/>
      <c r="B34" s="79" t="s">
        <v>88</v>
      </c>
      <c r="C34" s="65" t="s">
        <v>210</v>
      </c>
      <c r="D34" s="55">
        <v>15</v>
      </c>
      <c r="E34" s="59" t="s">
        <v>16</v>
      </c>
      <c r="F34" s="2"/>
      <c r="G34" s="2"/>
      <c r="H34" s="52">
        <f t="shared" si="0"/>
        <v>0</v>
      </c>
    </row>
    <row r="35" spans="1:8" ht="12.75">
      <c r="A35" s="53"/>
      <c r="B35" s="79" t="s">
        <v>241</v>
      </c>
      <c r="C35" s="65" t="s">
        <v>252</v>
      </c>
      <c r="D35" s="55">
        <v>1</v>
      </c>
      <c r="E35" s="56" t="s">
        <v>17</v>
      </c>
      <c r="F35" s="2"/>
      <c r="G35" s="2"/>
      <c r="H35" s="52">
        <f t="shared" si="0"/>
        <v>0</v>
      </c>
    </row>
    <row r="36" spans="1:8" ht="12.75">
      <c r="A36" s="74"/>
      <c r="B36" s="61" t="s">
        <v>171</v>
      </c>
      <c r="C36" s="60" t="s">
        <v>237</v>
      </c>
      <c r="D36" s="62"/>
      <c r="E36" s="82"/>
      <c r="F36" s="83"/>
      <c r="G36" s="83"/>
      <c r="H36" s="84"/>
    </row>
    <row r="37" spans="1:8" ht="25.5">
      <c r="A37" s="74"/>
      <c r="B37" s="85" t="s">
        <v>201</v>
      </c>
      <c r="C37" s="60" t="s">
        <v>238</v>
      </c>
      <c r="D37" s="62">
        <v>1</v>
      </c>
      <c r="E37" s="56" t="s">
        <v>17</v>
      </c>
      <c r="F37" s="20"/>
      <c r="G37" s="20"/>
      <c r="H37" s="84">
        <f>SUM(F37:G37)*D37</f>
        <v>0</v>
      </c>
    </row>
    <row r="38" spans="1:8" ht="25.5">
      <c r="A38" s="74"/>
      <c r="B38" s="85" t="s">
        <v>239</v>
      </c>
      <c r="C38" s="60" t="s">
        <v>240</v>
      </c>
      <c r="D38" s="62">
        <v>1</v>
      </c>
      <c r="E38" s="56" t="s">
        <v>17</v>
      </c>
      <c r="F38" s="20"/>
      <c r="G38" s="20"/>
      <c r="H38" s="84">
        <f>SUM(F38:G38)*D38</f>
        <v>0</v>
      </c>
    </row>
    <row r="39" spans="1:8" ht="12.75">
      <c r="A39" s="53"/>
      <c r="B39" s="85" t="s">
        <v>248</v>
      </c>
      <c r="C39" s="65" t="s">
        <v>229</v>
      </c>
      <c r="D39" s="55"/>
      <c r="E39" s="59"/>
      <c r="F39" s="57"/>
      <c r="G39" s="57"/>
      <c r="H39" s="52"/>
    </row>
    <row r="40" spans="1:8" ht="25.5">
      <c r="A40" s="77"/>
      <c r="B40" s="85" t="s">
        <v>249</v>
      </c>
      <c r="C40" s="60" t="s">
        <v>247</v>
      </c>
      <c r="D40" s="55">
        <v>1</v>
      </c>
      <c r="E40" s="86" t="s">
        <v>245</v>
      </c>
      <c r="F40" s="263"/>
      <c r="G40" s="263"/>
      <c r="H40" s="52">
        <f>SUM(F40,G40)*D40</f>
        <v>0</v>
      </c>
    </row>
    <row r="41" spans="1:8" ht="25.5">
      <c r="A41" s="77"/>
      <c r="B41" s="85" t="s">
        <v>250</v>
      </c>
      <c r="C41" s="87" t="s">
        <v>246</v>
      </c>
      <c r="D41" s="55">
        <v>2</v>
      </c>
      <c r="E41" s="86" t="s">
        <v>17</v>
      </c>
      <c r="F41" s="263"/>
      <c r="G41" s="263"/>
      <c r="H41" s="52">
        <f>SUM(F41,G41)*D41</f>
        <v>0</v>
      </c>
    </row>
    <row r="42" spans="1:8" s="64" customFormat="1" ht="12.75">
      <c r="A42" s="77"/>
      <c r="B42" s="78">
        <v>6</v>
      </c>
      <c r="C42" s="37" t="s">
        <v>1</v>
      </c>
      <c r="D42" s="55"/>
      <c r="E42" s="59"/>
      <c r="F42" s="3"/>
      <c r="G42" s="3"/>
      <c r="H42" s="52"/>
    </row>
    <row r="43" spans="1:8" ht="25.5">
      <c r="A43" s="77"/>
      <c r="B43" s="88" t="s">
        <v>0</v>
      </c>
      <c r="C43" s="87" t="s">
        <v>132</v>
      </c>
      <c r="D43" s="55">
        <v>17</v>
      </c>
      <c r="E43" s="59" t="s">
        <v>16</v>
      </c>
      <c r="F43" s="263"/>
      <c r="G43" s="263"/>
      <c r="H43" s="52">
        <f>SUM(F43:G43)*D43</f>
        <v>0</v>
      </c>
    </row>
    <row r="44" spans="1:8" ht="12.75">
      <c r="A44" s="77"/>
      <c r="B44" s="89" t="s">
        <v>89</v>
      </c>
      <c r="C44" s="87" t="s">
        <v>133</v>
      </c>
      <c r="D44" s="55">
        <v>4</v>
      </c>
      <c r="E44" s="86" t="s">
        <v>16</v>
      </c>
      <c r="F44" s="263"/>
      <c r="G44" s="263"/>
      <c r="H44" s="52">
        <f>SUM(F44:G44)*D44</f>
        <v>0</v>
      </c>
    </row>
    <row r="45" spans="1:8" s="64" customFormat="1" ht="12.75">
      <c r="A45" s="53"/>
      <c r="B45" s="36">
        <v>7</v>
      </c>
      <c r="C45" s="37" t="s">
        <v>2</v>
      </c>
      <c r="D45" s="55"/>
      <c r="E45" s="59"/>
      <c r="F45" s="3"/>
      <c r="G45" s="3"/>
      <c r="H45" s="52"/>
    </row>
    <row r="46" spans="1:8" s="64" customFormat="1" ht="25.5">
      <c r="A46" s="53"/>
      <c r="B46" s="79" t="s">
        <v>68</v>
      </c>
      <c r="C46" s="60" t="s">
        <v>209</v>
      </c>
      <c r="D46" s="55">
        <v>400</v>
      </c>
      <c r="E46" s="59" t="s">
        <v>16</v>
      </c>
      <c r="F46" s="263"/>
      <c r="G46" s="263"/>
      <c r="H46" s="52">
        <f>SUM(F46:G46)*D46</f>
        <v>0</v>
      </c>
    </row>
    <row r="47" spans="1:8" s="64" customFormat="1" ht="12.75">
      <c r="A47" s="53"/>
      <c r="B47" s="61" t="s">
        <v>190</v>
      </c>
      <c r="C47" s="60" t="s">
        <v>218</v>
      </c>
      <c r="D47" s="55">
        <v>8</v>
      </c>
      <c r="E47" s="56" t="s">
        <v>16</v>
      </c>
      <c r="F47" s="263"/>
      <c r="G47" s="263"/>
      <c r="H47" s="52">
        <f>SUM(F47:G47)*D47</f>
        <v>0</v>
      </c>
    </row>
    <row r="48" spans="1:8" s="42" customFormat="1" ht="12.75">
      <c r="A48" s="35"/>
      <c r="B48" s="36">
        <v>8</v>
      </c>
      <c r="C48" s="37" t="s">
        <v>29</v>
      </c>
      <c r="D48" s="90" t="s">
        <v>45</v>
      </c>
      <c r="E48" s="91"/>
      <c r="F48" s="15"/>
      <c r="G48" s="15"/>
      <c r="H48" s="52"/>
    </row>
    <row r="49" spans="1:8" ht="25.5">
      <c r="A49" s="53"/>
      <c r="B49" s="79" t="s">
        <v>58</v>
      </c>
      <c r="C49" s="80" t="s">
        <v>69</v>
      </c>
      <c r="D49" s="55">
        <v>22</v>
      </c>
      <c r="E49" s="59" t="s">
        <v>17</v>
      </c>
      <c r="F49" s="263"/>
      <c r="G49" s="263"/>
      <c r="H49" s="52">
        <f>SUM(F49:G49)*D49</f>
        <v>0</v>
      </c>
    </row>
    <row r="50" spans="1:8" ht="12.75" customHeight="1">
      <c r="A50" s="53"/>
      <c r="B50" s="79" t="s">
        <v>90</v>
      </c>
      <c r="C50" s="80" t="s">
        <v>70</v>
      </c>
      <c r="D50" s="55">
        <v>33</v>
      </c>
      <c r="E50" s="59" t="s">
        <v>17</v>
      </c>
      <c r="F50" s="263"/>
      <c r="G50" s="263"/>
      <c r="H50" s="52">
        <f>SUM(F50:G50)*D50</f>
        <v>0</v>
      </c>
    </row>
    <row r="51" spans="1:8" ht="12.75" customHeight="1">
      <c r="A51" s="70"/>
      <c r="B51" s="61" t="s">
        <v>223</v>
      </c>
      <c r="C51" s="60" t="s">
        <v>224</v>
      </c>
      <c r="D51" s="92">
        <v>8</v>
      </c>
      <c r="E51" s="56" t="s">
        <v>17</v>
      </c>
      <c r="F51" s="264"/>
      <c r="G51" s="264"/>
      <c r="H51" s="93">
        <f>SUM(F51,G51)*D51</f>
        <v>0</v>
      </c>
    </row>
    <row r="52" spans="1:8" s="42" customFormat="1" ht="12.75">
      <c r="A52" s="35"/>
      <c r="B52" s="36">
        <v>9</v>
      </c>
      <c r="C52" s="94" t="s">
        <v>200</v>
      </c>
      <c r="D52" s="95"/>
      <c r="E52" s="96"/>
      <c r="F52" s="3"/>
      <c r="G52" s="3"/>
      <c r="H52" s="52"/>
    </row>
    <row r="53" spans="1:8" ht="25.5">
      <c r="A53" s="53"/>
      <c r="B53" s="61" t="s">
        <v>59</v>
      </c>
      <c r="C53" s="80" t="s">
        <v>146</v>
      </c>
      <c r="D53" s="55">
        <v>1</v>
      </c>
      <c r="E53" s="59" t="s">
        <v>17</v>
      </c>
      <c r="F53" s="263"/>
      <c r="G53" s="263"/>
      <c r="H53" s="52">
        <f aca="true" t="shared" si="1" ref="H53:H59">SUM(F53,G53)*D53</f>
        <v>0</v>
      </c>
    </row>
    <row r="54" spans="1:8" ht="25.5">
      <c r="A54" s="53"/>
      <c r="B54" s="61" t="s">
        <v>60</v>
      </c>
      <c r="C54" s="80" t="s">
        <v>147</v>
      </c>
      <c r="D54" s="55">
        <v>1</v>
      </c>
      <c r="E54" s="59" t="s">
        <v>17</v>
      </c>
      <c r="F54" s="263"/>
      <c r="G54" s="263"/>
      <c r="H54" s="52">
        <f t="shared" si="1"/>
        <v>0</v>
      </c>
    </row>
    <row r="55" spans="1:8" ht="25.5">
      <c r="A55" s="53"/>
      <c r="B55" s="61" t="s">
        <v>91</v>
      </c>
      <c r="C55" s="80" t="s">
        <v>148</v>
      </c>
      <c r="D55" s="55">
        <v>1</v>
      </c>
      <c r="E55" s="59" t="s">
        <v>17</v>
      </c>
      <c r="F55" s="263"/>
      <c r="G55" s="263"/>
      <c r="H55" s="52">
        <f t="shared" si="1"/>
        <v>0</v>
      </c>
    </row>
    <row r="56" spans="1:8" ht="12.75">
      <c r="A56" s="53"/>
      <c r="B56" s="61" t="s">
        <v>158</v>
      </c>
      <c r="C56" s="80" t="s">
        <v>149</v>
      </c>
      <c r="D56" s="55">
        <v>2</v>
      </c>
      <c r="E56" s="59" t="s">
        <v>17</v>
      </c>
      <c r="F56" s="263"/>
      <c r="G56" s="263"/>
      <c r="H56" s="52">
        <f t="shared" si="1"/>
        <v>0</v>
      </c>
    </row>
    <row r="57" spans="1:8" ht="12.75">
      <c r="A57" s="53"/>
      <c r="B57" s="61" t="s">
        <v>159</v>
      </c>
      <c r="C57" s="80" t="s">
        <v>150</v>
      </c>
      <c r="D57" s="55">
        <v>4</v>
      </c>
      <c r="E57" s="59" t="s">
        <v>17</v>
      </c>
      <c r="F57" s="263"/>
      <c r="G57" s="263"/>
      <c r="H57" s="52">
        <f t="shared" si="1"/>
        <v>0</v>
      </c>
    </row>
    <row r="58" spans="1:8" ht="12.75">
      <c r="A58" s="53"/>
      <c r="B58" s="61" t="s">
        <v>160</v>
      </c>
      <c r="C58" s="80" t="s">
        <v>151</v>
      </c>
      <c r="D58" s="55">
        <v>2</v>
      </c>
      <c r="E58" s="59" t="s">
        <v>17</v>
      </c>
      <c r="F58" s="263"/>
      <c r="G58" s="263"/>
      <c r="H58" s="52">
        <f t="shared" si="1"/>
        <v>0</v>
      </c>
    </row>
    <row r="59" spans="1:8" ht="12.75">
      <c r="A59" s="53"/>
      <c r="B59" s="61" t="s">
        <v>161</v>
      </c>
      <c r="C59" s="80" t="s">
        <v>152</v>
      </c>
      <c r="D59" s="55">
        <v>5</v>
      </c>
      <c r="E59" s="59" t="s">
        <v>17</v>
      </c>
      <c r="F59" s="263"/>
      <c r="G59" s="263"/>
      <c r="H59" s="52">
        <f t="shared" si="1"/>
        <v>0</v>
      </c>
    </row>
    <row r="60" spans="1:8" ht="12.75">
      <c r="A60" s="53"/>
      <c r="B60" s="36">
        <v>10</v>
      </c>
      <c r="C60" s="37" t="s">
        <v>26</v>
      </c>
      <c r="D60" s="55" t="s">
        <v>15</v>
      </c>
      <c r="E60" s="59"/>
      <c r="F60" s="3"/>
      <c r="G60" s="3"/>
      <c r="H60" s="52"/>
    </row>
    <row r="61" spans="1:8" ht="12.75">
      <c r="A61" s="53"/>
      <c r="B61" s="61" t="s">
        <v>61</v>
      </c>
      <c r="C61" s="60" t="s">
        <v>191</v>
      </c>
      <c r="D61" s="55">
        <v>8</v>
      </c>
      <c r="E61" s="86" t="s">
        <v>16</v>
      </c>
      <c r="F61" s="263"/>
      <c r="G61" s="263"/>
      <c r="H61" s="52">
        <f>SUM(F61:G61)*D61</f>
        <v>0</v>
      </c>
    </row>
    <row r="62" spans="1:8" ht="12.75">
      <c r="A62" s="74"/>
      <c r="B62" s="61" t="s">
        <v>63</v>
      </c>
      <c r="C62" s="60" t="s">
        <v>225</v>
      </c>
      <c r="D62" s="62">
        <v>1</v>
      </c>
      <c r="E62" s="82" t="s">
        <v>17</v>
      </c>
      <c r="F62" s="263"/>
      <c r="G62" s="263"/>
      <c r="H62" s="52">
        <f>SUM(F62:G62)*D62</f>
        <v>0</v>
      </c>
    </row>
    <row r="63" spans="1:8" ht="12.75">
      <c r="A63" s="74"/>
      <c r="B63" s="61" t="s">
        <v>93</v>
      </c>
      <c r="C63" s="60" t="s">
        <v>213</v>
      </c>
      <c r="D63" s="62">
        <v>1</v>
      </c>
      <c r="E63" s="82" t="s">
        <v>17</v>
      </c>
      <c r="F63" s="263"/>
      <c r="G63" s="263"/>
      <c r="H63" s="52">
        <f>SUM(F63:G63)*D63</f>
        <v>0</v>
      </c>
    </row>
    <row r="64" spans="1:8" ht="25.5">
      <c r="A64" s="53"/>
      <c r="B64" s="61" t="s">
        <v>169</v>
      </c>
      <c r="C64" s="80" t="s">
        <v>168</v>
      </c>
      <c r="D64" s="55">
        <v>1</v>
      </c>
      <c r="E64" s="59" t="s">
        <v>17</v>
      </c>
      <c r="F64" s="263"/>
      <c r="G64" s="263"/>
      <c r="H64" s="52">
        <f>SUM(F64,G64)*D64</f>
        <v>0</v>
      </c>
    </row>
    <row r="65" spans="1:8" s="73" customFormat="1" ht="12.75">
      <c r="A65" s="97"/>
      <c r="B65" s="61" t="s">
        <v>211</v>
      </c>
      <c r="C65" s="98" t="s">
        <v>222</v>
      </c>
      <c r="D65" s="99"/>
      <c r="E65" s="100"/>
      <c r="F65" s="3"/>
      <c r="G65" s="3"/>
      <c r="H65" s="72"/>
    </row>
    <row r="66" spans="1:8" ht="38.25">
      <c r="A66" s="46"/>
      <c r="B66" s="101" t="s">
        <v>212</v>
      </c>
      <c r="C66" s="98" t="s">
        <v>236</v>
      </c>
      <c r="D66" s="49">
        <v>13</v>
      </c>
      <c r="E66" s="102" t="s">
        <v>17</v>
      </c>
      <c r="F66" s="263"/>
      <c r="G66" s="263"/>
      <c r="H66" s="52">
        <f>SUM(F66:G66)*D66</f>
        <v>0</v>
      </c>
    </row>
    <row r="67" spans="1:8" ht="12.75">
      <c r="A67" s="53"/>
      <c r="B67" s="61"/>
      <c r="C67" s="60" t="s">
        <v>227</v>
      </c>
      <c r="D67" s="55"/>
      <c r="E67" s="59"/>
      <c r="F67" s="3"/>
      <c r="G67" s="3"/>
      <c r="H67" s="52"/>
    </row>
    <row r="68" spans="1:8" ht="12.75">
      <c r="A68" s="53"/>
      <c r="B68" s="61"/>
      <c r="C68" s="60" t="s">
        <v>226</v>
      </c>
      <c r="D68" s="55"/>
      <c r="E68" s="59"/>
      <c r="F68" s="3"/>
      <c r="G68" s="3"/>
      <c r="H68" s="52"/>
    </row>
    <row r="69" spans="1:8" ht="12.75">
      <c r="A69" s="46"/>
      <c r="B69" s="61" t="s">
        <v>230</v>
      </c>
      <c r="C69" s="48" t="s">
        <v>104</v>
      </c>
      <c r="D69" s="49"/>
      <c r="E69" s="102"/>
      <c r="F69" s="3"/>
      <c r="G69" s="3"/>
      <c r="H69" s="52"/>
    </row>
    <row r="70" spans="1:8" ht="38.25">
      <c r="A70" s="46"/>
      <c r="B70" s="101" t="s">
        <v>231</v>
      </c>
      <c r="C70" s="98" t="s">
        <v>216</v>
      </c>
      <c r="D70" s="49">
        <v>4</v>
      </c>
      <c r="E70" s="102" t="s">
        <v>17</v>
      </c>
      <c r="F70" s="263"/>
      <c r="G70" s="263"/>
      <c r="H70" s="52">
        <f aca="true" t="shared" si="2" ref="H70:H78">SUM(F70:G70)*D70</f>
        <v>0</v>
      </c>
    </row>
    <row r="71" spans="1:8" ht="12.75">
      <c r="A71" s="46"/>
      <c r="B71" s="101" t="s">
        <v>232</v>
      </c>
      <c r="C71" s="48" t="s">
        <v>106</v>
      </c>
      <c r="D71" s="49">
        <v>8</v>
      </c>
      <c r="E71" s="102" t="s">
        <v>105</v>
      </c>
      <c r="F71" s="263"/>
      <c r="G71" s="263"/>
      <c r="H71" s="52">
        <f t="shared" si="2"/>
        <v>0</v>
      </c>
    </row>
    <row r="72" spans="1:10" ht="12.75">
      <c r="A72" s="53"/>
      <c r="B72" s="36">
        <v>11</v>
      </c>
      <c r="C72" s="37" t="s">
        <v>3</v>
      </c>
      <c r="D72" s="55"/>
      <c r="E72" s="59"/>
      <c r="F72" s="3"/>
      <c r="G72" s="3"/>
      <c r="H72" s="52"/>
      <c r="J72" s="58"/>
    </row>
    <row r="73" spans="1:10" ht="38.25">
      <c r="A73" s="53"/>
      <c r="B73" s="61" t="s">
        <v>162</v>
      </c>
      <c r="C73" s="103" t="s">
        <v>134</v>
      </c>
      <c r="D73" s="55">
        <v>1</v>
      </c>
      <c r="E73" s="102" t="s">
        <v>80</v>
      </c>
      <c r="F73" s="263"/>
      <c r="G73" s="263"/>
      <c r="H73" s="52">
        <f t="shared" si="2"/>
        <v>0</v>
      </c>
      <c r="J73" s="42"/>
    </row>
    <row r="74" spans="1:10" ht="25.5">
      <c r="A74" s="53"/>
      <c r="B74" s="61" t="s">
        <v>163</v>
      </c>
      <c r="C74" s="65" t="s">
        <v>192</v>
      </c>
      <c r="D74" s="55">
        <v>3</v>
      </c>
      <c r="E74" s="102" t="s">
        <v>17</v>
      </c>
      <c r="F74" s="263"/>
      <c r="G74" s="263"/>
      <c r="H74" s="52">
        <f t="shared" si="2"/>
        <v>0</v>
      </c>
      <c r="J74" s="42"/>
    </row>
    <row r="75" spans="1:10" s="1" customFormat="1" ht="28.5" customHeight="1">
      <c r="A75" s="53"/>
      <c r="B75" s="61" t="s">
        <v>164</v>
      </c>
      <c r="C75" s="65" t="s">
        <v>193</v>
      </c>
      <c r="D75" s="55">
        <v>1</v>
      </c>
      <c r="E75" s="104" t="s">
        <v>17</v>
      </c>
      <c r="F75" s="263"/>
      <c r="G75" s="263"/>
      <c r="H75" s="52">
        <f t="shared" si="2"/>
        <v>0</v>
      </c>
      <c r="J75" s="42"/>
    </row>
    <row r="76" spans="1:10" s="73" customFormat="1" ht="12.75">
      <c r="A76" s="74"/>
      <c r="B76" s="61" t="s">
        <v>165</v>
      </c>
      <c r="C76" s="105" t="s">
        <v>214</v>
      </c>
      <c r="D76" s="62">
        <v>1</v>
      </c>
      <c r="E76" s="106" t="s">
        <v>17</v>
      </c>
      <c r="F76" s="263"/>
      <c r="G76" s="263"/>
      <c r="H76" s="52">
        <f>SUM(F76,G76)*D76</f>
        <v>0</v>
      </c>
      <c r="J76" s="42"/>
    </row>
    <row r="77" spans="1:10" ht="12.75">
      <c r="A77" s="53"/>
      <c r="B77" s="61" t="s">
        <v>166</v>
      </c>
      <c r="C77" s="107" t="s">
        <v>81</v>
      </c>
      <c r="D77" s="55">
        <v>5</v>
      </c>
      <c r="E77" s="102" t="s">
        <v>17</v>
      </c>
      <c r="F77" s="263"/>
      <c r="G77" s="263"/>
      <c r="H77" s="52">
        <f t="shared" si="2"/>
        <v>0</v>
      </c>
      <c r="J77" s="42"/>
    </row>
    <row r="78" spans="1:10" ht="12.75">
      <c r="A78" s="53"/>
      <c r="B78" s="61" t="s">
        <v>215</v>
      </c>
      <c r="C78" s="107" t="s">
        <v>18</v>
      </c>
      <c r="D78" s="55">
        <v>217</v>
      </c>
      <c r="E78" s="102" t="s">
        <v>16</v>
      </c>
      <c r="F78" s="263"/>
      <c r="G78" s="263"/>
      <c r="H78" s="52">
        <f t="shared" si="2"/>
        <v>0</v>
      </c>
      <c r="J78" s="42"/>
    </row>
    <row r="79" spans="1:8" s="42" customFormat="1" ht="12.75">
      <c r="A79" s="35"/>
      <c r="B79" s="36"/>
      <c r="C79" s="108" t="s">
        <v>57</v>
      </c>
      <c r="D79" s="95"/>
      <c r="E79" s="96"/>
      <c r="F79" s="18">
        <f>SUMPRODUCT(F13:F78,D13:D78)</f>
        <v>0</v>
      </c>
      <c r="G79" s="18">
        <f>SUMPRODUCT(G13:G78,D13:D78)</f>
        <v>0</v>
      </c>
      <c r="H79" s="109">
        <f>SUM(H13:H78)</f>
        <v>0</v>
      </c>
    </row>
    <row r="80" spans="1:10" s="73" customFormat="1" ht="12.75">
      <c r="A80" s="53"/>
      <c r="B80" s="36" t="s">
        <v>25</v>
      </c>
      <c r="C80" s="37" t="s">
        <v>64</v>
      </c>
      <c r="D80" s="55"/>
      <c r="E80" s="59"/>
      <c r="F80" s="3"/>
      <c r="G80" s="17"/>
      <c r="H80" s="110"/>
      <c r="J80" s="42"/>
    </row>
    <row r="81" spans="1:10" s="73" customFormat="1" ht="51">
      <c r="A81" s="53"/>
      <c r="B81" s="107">
        <v>1</v>
      </c>
      <c r="C81" s="111" t="s">
        <v>234</v>
      </c>
      <c r="D81" s="55">
        <v>1</v>
      </c>
      <c r="E81" s="102" t="s">
        <v>17</v>
      </c>
      <c r="F81" s="263"/>
      <c r="G81" s="266"/>
      <c r="H81" s="112">
        <f>SUM(F81:G81)*D81</f>
        <v>0</v>
      </c>
      <c r="J81" s="42"/>
    </row>
    <row r="82" spans="1:10" s="73" customFormat="1" ht="12.75">
      <c r="A82" s="53"/>
      <c r="B82" s="107">
        <v>2</v>
      </c>
      <c r="C82" s="87" t="s">
        <v>136</v>
      </c>
      <c r="D82" s="55">
        <v>1</v>
      </c>
      <c r="E82" s="102" t="s">
        <v>17</v>
      </c>
      <c r="F82" s="267"/>
      <c r="G82" s="263"/>
      <c r="H82" s="52">
        <f>SUM(F82:G82)*D82</f>
        <v>0</v>
      </c>
      <c r="J82" s="42"/>
    </row>
    <row r="83" spans="1:8" s="42" customFormat="1" ht="12.75">
      <c r="A83" s="35"/>
      <c r="B83" s="36"/>
      <c r="C83" s="108" t="s">
        <v>57</v>
      </c>
      <c r="D83" s="95"/>
      <c r="E83" s="96"/>
      <c r="F83" s="14">
        <f>SUMPRODUCT(F81:F82,D81:D82)</f>
        <v>0</v>
      </c>
      <c r="G83" s="14">
        <f>SUMPRODUCT(G81:G82,D81:D82)</f>
        <v>0</v>
      </c>
      <c r="H83" s="114">
        <f>SUM(H81:H82)</f>
        <v>0</v>
      </c>
    </row>
    <row r="84" spans="1:10" ht="12.75">
      <c r="A84" s="53"/>
      <c r="B84" s="115" t="s">
        <v>167</v>
      </c>
      <c r="C84" s="37" t="s">
        <v>153</v>
      </c>
      <c r="D84" s="55"/>
      <c r="E84" s="59"/>
      <c r="F84" s="116"/>
      <c r="G84" s="116"/>
      <c r="H84" s="117"/>
      <c r="J84" s="58"/>
    </row>
    <row r="85" spans="1:10" ht="12.75">
      <c r="A85" s="53"/>
      <c r="B85" s="36">
        <v>1</v>
      </c>
      <c r="C85" s="37" t="s">
        <v>154</v>
      </c>
      <c r="D85" s="55"/>
      <c r="E85" s="59"/>
      <c r="F85" s="116"/>
      <c r="G85" s="116"/>
      <c r="H85" s="117"/>
      <c r="J85" s="58"/>
    </row>
    <row r="86" spans="1:10" s="73" customFormat="1" ht="12.75">
      <c r="A86" s="53"/>
      <c r="B86" s="107" t="s">
        <v>20</v>
      </c>
      <c r="C86" s="105" t="s">
        <v>155</v>
      </c>
      <c r="D86" s="55">
        <v>1</v>
      </c>
      <c r="E86" s="102" t="s">
        <v>37</v>
      </c>
      <c r="F86" s="9"/>
      <c r="G86" s="263"/>
      <c r="H86" s="52">
        <f>SUM(F86,G86)*D86</f>
        <v>0</v>
      </c>
      <c r="J86" s="42"/>
    </row>
    <row r="87" spans="1:10" s="73" customFormat="1" ht="12.75">
      <c r="A87" s="53"/>
      <c r="B87" s="107" t="s">
        <v>21</v>
      </c>
      <c r="C87" s="105" t="s">
        <v>156</v>
      </c>
      <c r="D87" s="55">
        <v>1</v>
      </c>
      <c r="E87" s="102" t="s">
        <v>37</v>
      </c>
      <c r="F87" s="9"/>
      <c r="G87" s="263"/>
      <c r="H87" s="52">
        <f>SUM(F87,G87)*D87</f>
        <v>0</v>
      </c>
      <c r="J87" s="42"/>
    </row>
    <row r="88" spans="1:10" s="73" customFormat="1" ht="12.75">
      <c r="A88" s="53"/>
      <c r="B88" s="107" t="s">
        <v>22</v>
      </c>
      <c r="C88" s="105" t="s">
        <v>157</v>
      </c>
      <c r="D88" s="55">
        <v>1</v>
      </c>
      <c r="E88" s="102" t="s">
        <v>37</v>
      </c>
      <c r="F88" s="9"/>
      <c r="G88" s="263"/>
      <c r="H88" s="52">
        <f>SUM(F88,G88)*D88</f>
        <v>0</v>
      </c>
      <c r="J88" s="42"/>
    </row>
    <row r="89" spans="1:8" s="42" customFormat="1" ht="12.75">
      <c r="A89" s="35"/>
      <c r="B89" s="36"/>
      <c r="C89" s="108" t="s">
        <v>57</v>
      </c>
      <c r="D89" s="95"/>
      <c r="E89" s="96"/>
      <c r="F89" s="14">
        <f>SUMPRODUCT(F86:F88,D86:D88)</f>
        <v>0</v>
      </c>
      <c r="G89" s="14">
        <f>SUMPRODUCT(G86:G88,D86:D88)</f>
        <v>0</v>
      </c>
      <c r="H89" s="114">
        <f>SUM(H86:H88)</f>
        <v>0</v>
      </c>
    </row>
    <row r="90" spans="1:8" s="42" customFormat="1" ht="12.75">
      <c r="A90" s="35"/>
      <c r="B90" s="115" t="s">
        <v>42</v>
      </c>
      <c r="C90" s="108" t="s">
        <v>65</v>
      </c>
      <c r="D90" s="95"/>
      <c r="E90" s="96"/>
      <c r="F90" s="118"/>
      <c r="G90" s="3"/>
      <c r="H90" s="119"/>
    </row>
    <row r="91" spans="1:8" s="126" customFormat="1" ht="25.5">
      <c r="A91" s="120"/>
      <c r="B91" s="121" t="s">
        <v>66</v>
      </c>
      <c r="C91" s="37" t="s">
        <v>55</v>
      </c>
      <c r="D91" s="122"/>
      <c r="E91" s="123"/>
      <c r="F91" s="124"/>
      <c r="G91" s="3"/>
      <c r="H91" s="125"/>
    </row>
    <row r="92" spans="1:8" s="129" customFormat="1" ht="27" customHeight="1">
      <c r="A92" s="127"/>
      <c r="B92" s="79" t="s">
        <v>20</v>
      </c>
      <c r="C92" s="98" t="s">
        <v>138</v>
      </c>
      <c r="D92" s="55">
        <v>1</v>
      </c>
      <c r="E92" s="66" t="s">
        <v>17</v>
      </c>
      <c r="F92" s="268"/>
      <c r="G92" s="263"/>
      <c r="H92" s="128">
        <f>SUM(F92:G92)*D92</f>
        <v>0</v>
      </c>
    </row>
    <row r="93" spans="1:8" s="129" customFormat="1" ht="63.75">
      <c r="A93" s="127"/>
      <c r="B93" s="130" t="s">
        <v>21</v>
      </c>
      <c r="C93" s="131" t="s">
        <v>135</v>
      </c>
      <c r="D93" s="55">
        <v>1</v>
      </c>
      <c r="E93" s="71" t="s">
        <v>17</v>
      </c>
      <c r="F93" s="268"/>
      <c r="G93" s="263"/>
      <c r="H93" s="128">
        <f>SUM(F93:G93)*D93</f>
        <v>0</v>
      </c>
    </row>
    <row r="94" spans="1:8" s="64" customFormat="1" ht="38.25">
      <c r="A94" s="53"/>
      <c r="B94" s="54" t="s">
        <v>22</v>
      </c>
      <c r="C94" s="80" t="s">
        <v>56</v>
      </c>
      <c r="D94" s="55">
        <v>1</v>
      </c>
      <c r="E94" s="6" t="s">
        <v>17</v>
      </c>
      <c r="F94" s="10"/>
      <c r="G94" s="263"/>
      <c r="H94" s="128">
        <f>SUM(F94:G94)*D94</f>
        <v>0</v>
      </c>
    </row>
    <row r="95" spans="1:8" s="134" customFormat="1" ht="12.75">
      <c r="A95" s="46"/>
      <c r="B95" s="133" t="s">
        <v>46</v>
      </c>
      <c r="C95" s="80" t="s">
        <v>30</v>
      </c>
      <c r="D95" s="55">
        <v>1</v>
      </c>
      <c r="E95" s="6" t="s">
        <v>31</v>
      </c>
      <c r="F95" s="10"/>
      <c r="G95" s="263"/>
      <c r="H95" s="128">
        <f>SUM(F95:G95)*D95</f>
        <v>0</v>
      </c>
    </row>
    <row r="96" spans="1:8" s="134" customFormat="1" ht="12.75">
      <c r="A96" s="46"/>
      <c r="B96" s="135"/>
      <c r="C96" s="80" t="s">
        <v>41</v>
      </c>
      <c r="D96" s="55"/>
      <c r="E96" s="6"/>
      <c r="F96" s="132"/>
      <c r="G96" s="3"/>
      <c r="H96" s="136"/>
    </row>
    <row r="97" spans="1:8" s="134" customFormat="1" ht="12.75">
      <c r="A97" s="46"/>
      <c r="B97" s="135"/>
      <c r="C97" s="80" t="s">
        <v>32</v>
      </c>
      <c r="D97" s="55"/>
      <c r="E97" s="6"/>
      <c r="F97" s="132"/>
      <c r="G97" s="3"/>
      <c r="H97" s="136"/>
    </row>
    <row r="98" spans="1:8" s="134" customFormat="1" ht="12.75">
      <c r="A98" s="46"/>
      <c r="B98" s="135"/>
      <c r="C98" s="80" t="s">
        <v>33</v>
      </c>
      <c r="D98" s="55"/>
      <c r="E98" s="6"/>
      <c r="F98" s="132"/>
      <c r="G98" s="3"/>
      <c r="H98" s="136"/>
    </row>
    <row r="99" spans="1:8" s="134" customFormat="1" ht="12.75">
      <c r="A99" s="46"/>
      <c r="B99" s="135"/>
      <c r="C99" s="80" t="s">
        <v>34</v>
      </c>
      <c r="D99" s="55"/>
      <c r="E99" s="6"/>
      <c r="F99" s="132"/>
      <c r="G99" s="3"/>
      <c r="H99" s="136"/>
    </row>
    <row r="100" spans="1:8" s="134" customFormat="1" ht="12.75">
      <c r="A100" s="46"/>
      <c r="B100" s="135"/>
      <c r="C100" s="80" t="s">
        <v>35</v>
      </c>
      <c r="D100" s="55"/>
      <c r="E100" s="6"/>
      <c r="F100" s="132"/>
      <c r="G100" s="3"/>
      <c r="H100" s="136"/>
    </row>
    <row r="101" spans="1:8" s="134" customFormat="1" ht="12.75">
      <c r="A101" s="46"/>
      <c r="B101" s="133" t="s">
        <v>47</v>
      </c>
      <c r="C101" s="80" t="s">
        <v>36</v>
      </c>
      <c r="D101" s="55">
        <v>1</v>
      </c>
      <c r="E101" s="6" t="s">
        <v>37</v>
      </c>
      <c r="F101" s="10"/>
      <c r="G101" s="263"/>
      <c r="H101" s="136">
        <f>SUM(F101:G101)*D101</f>
        <v>0</v>
      </c>
    </row>
    <row r="102" spans="1:8" s="134" customFormat="1" ht="12.75">
      <c r="A102" s="46"/>
      <c r="B102" s="133" t="s">
        <v>51</v>
      </c>
      <c r="C102" s="80" t="s">
        <v>38</v>
      </c>
      <c r="D102" s="55">
        <v>1</v>
      </c>
      <c r="E102" s="6" t="s">
        <v>37</v>
      </c>
      <c r="F102" s="10"/>
      <c r="G102" s="263"/>
      <c r="H102" s="136">
        <f>SUM(F102:G102)*D102</f>
        <v>0</v>
      </c>
    </row>
    <row r="103" spans="1:8" s="134" customFormat="1" ht="12.75">
      <c r="A103" s="97"/>
      <c r="B103" s="137" t="s">
        <v>251</v>
      </c>
      <c r="C103" s="60" t="s">
        <v>253</v>
      </c>
      <c r="D103" s="92">
        <v>1</v>
      </c>
      <c r="E103" s="138" t="s">
        <v>37</v>
      </c>
      <c r="F103" s="269"/>
      <c r="G103" s="264"/>
      <c r="H103" s="139">
        <f>SUM(F103:G103)*D103</f>
        <v>0</v>
      </c>
    </row>
    <row r="104" spans="1:8" ht="12.75">
      <c r="A104" s="53"/>
      <c r="B104" s="140">
        <v>2</v>
      </c>
      <c r="C104" s="37" t="s">
        <v>67</v>
      </c>
      <c r="D104" s="55"/>
      <c r="E104" s="6"/>
      <c r="F104" s="113"/>
      <c r="G104" s="3"/>
      <c r="H104" s="141"/>
    </row>
    <row r="105" spans="1:8" ht="51">
      <c r="A105" s="53"/>
      <c r="B105" s="142" t="s">
        <v>23</v>
      </c>
      <c r="C105" s="11" t="s">
        <v>107</v>
      </c>
      <c r="D105" s="49"/>
      <c r="E105" s="102"/>
      <c r="F105" s="51"/>
      <c r="G105" s="3"/>
      <c r="H105" s="52"/>
    </row>
    <row r="106" spans="1:8" ht="12.75">
      <c r="A106" s="70"/>
      <c r="B106" s="101" t="s">
        <v>77</v>
      </c>
      <c r="C106" s="16" t="s">
        <v>194</v>
      </c>
      <c r="D106" s="49">
        <v>1</v>
      </c>
      <c r="E106" s="102" t="s">
        <v>17</v>
      </c>
      <c r="F106" s="12"/>
      <c r="G106" s="270"/>
      <c r="H106" s="52">
        <f>SUM(F106:G106)*D106</f>
        <v>0</v>
      </c>
    </row>
    <row r="107" spans="1:8" ht="12.75">
      <c r="A107" s="70"/>
      <c r="B107" s="101" t="s">
        <v>103</v>
      </c>
      <c r="C107" s="16" t="s">
        <v>110</v>
      </c>
      <c r="D107" s="49">
        <v>1</v>
      </c>
      <c r="E107" s="102" t="s">
        <v>17</v>
      </c>
      <c r="F107" s="12"/>
      <c r="G107" s="270"/>
      <c r="H107" s="52">
        <f>SUM(F107:G107)*D107</f>
        <v>0</v>
      </c>
    </row>
    <row r="108" spans="1:8" ht="12.75">
      <c r="A108" s="70"/>
      <c r="B108" s="101" t="s">
        <v>108</v>
      </c>
      <c r="C108" s="16" t="s">
        <v>195</v>
      </c>
      <c r="D108" s="49">
        <v>1</v>
      </c>
      <c r="E108" s="50" t="s">
        <v>17</v>
      </c>
      <c r="F108" s="12"/>
      <c r="G108" s="270"/>
      <c r="H108" s="52">
        <f>SUM(F108:G108)*D108</f>
        <v>0</v>
      </c>
    </row>
    <row r="109" spans="1:8" ht="12.75">
      <c r="A109" s="70"/>
      <c r="B109" s="101" t="s">
        <v>109</v>
      </c>
      <c r="C109" s="16" t="s">
        <v>196</v>
      </c>
      <c r="D109" s="49">
        <v>2</v>
      </c>
      <c r="E109" s="50" t="s">
        <v>17</v>
      </c>
      <c r="F109" s="12"/>
      <c r="G109" s="270"/>
      <c r="H109" s="52">
        <f>SUM(F109:G109)*D109</f>
        <v>0</v>
      </c>
    </row>
    <row r="110" spans="1:8" ht="12.75">
      <c r="A110" s="70"/>
      <c r="B110" s="101" t="s">
        <v>197</v>
      </c>
      <c r="C110" s="16" t="s">
        <v>228</v>
      </c>
      <c r="D110" s="49">
        <v>1</v>
      </c>
      <c r="E110" s="102" t="s">
        <v>17</v>
      </c>
      <c r="F110" s="12"/>
      <c r="G110" s="270"/>
      <c r="H110" s="52">
        <f>SUM(F110:G110)*D110</f>
        <v>0</v>
      </c>
    </row>
    <row r="111" spans="1:8" ht="51">
      <c r="A111" s="70"/>
      <c r="B111" s="101" t="s">
        <v>94</v>
      </c>
      <c r="C111" s="16" t="s">
        <v>116</v>
      </c>
      <c r="D111" s="49"/>
      <c r="E111" s="102"/>
      <c r="F111" s="143"/>
      <c r="G111" s="13"/>
      <c r="H111" s="52"/>
    </row>
    <row r="112" spans="1:8" ht="12.75">
      <c r="A112" s="70"/>
      <c r="B112" s="101" t="s">
        <v>112</v>
      </c>
      <c r="C112" s="16" t="s">
        <v>120</v>
      </c>
      <c r="D112" s="49">
        <v>1</v>
      </c>
      <c r="E112" s="50" t="s">
        <v>17</v>
      </c>
      <c r="F112" s="12"/>
      <c r="G112" s="270"/>
      <c r="H112" s="52">
        <f>SUM(F112:G112)*D112</f>
        <v>0</v>
      </c>
    </row>
    <row r="113" spans="1:8" ht="12.75">
      <c r="A113" s="70"/>
      <c r="B113" s="101" t="s">
        <v>113</v>
      </c>
      <c r="C113" s="16" t="s">
        <v>121</v>
      </c>
      <c r="D113" s="49">
        <v>1</v>
      </c>
      <c r="E113" s="50" t="s">
        <v>17</v>
      </c>
      <c r="F113" s="12"/>
      <c r="G113" s="270"/>
      <c r="H113" s="52">
        <f aca="true" t="shared" si="3" ref="H113:H122">SUM(F113:G113)*D113</f>
        <v>0</v>
      </c>
    </row>
    <row r="114" spans="1:8" ht="12.75">
      <c r="A114" s="70"/>
      <c r="B114" s="101" t="s">
        <v>115</v>
      </c>
      <c r="C114" s="16" t="s">
        <v>122</v>
      </c>
      <c r="D114" s="49">
        <v>1</v>
      </c>
      <c r="E114" s="50" t="s">
        <v>17</v>
      </c>
      <c r="F114" s="12"/>
      <c r="G114" s="270"/>
      <c r="H114" s="52">
        <f t="shared" si="3"/>
        <v>0</v>
      </c>
    </row>
    <row r="115" spans="1:8" ht="12.75">
      <c r="A115" s="70"/>
      <c r="B115" s="101" t="s">
        <v>119</v>
      </c>
      <c r="C115" s="16" t="s">
        <v>123</v>
      </c>
      <c r="D115" s="49">
        <v>1</v>
      </c>
      <c r="E115" s="50" t="s">
        <v>17</v>
      </c>
      <c r="F115" s="12"/>
      <c r="G115" s="270"/>
      <c r="H115" s="52">
        <f t="shared" si="3"/>
        <v>0</v>
      </c>
    </row>
    <row r="116" spans="1:8" ht="12.75">
      <c r="A116" s="70"/>
      <c r="B116" s="101" t="s">
        <v>128</v>
      </c>
      <c r="C116" s="16" t="s">
        <v>202</v>
      </c>
      <c r="D116" s="49">
        <v>1</v>
      </c>
      <c r="E116" s="50" t="s">
        <v>17</v>
      </c>
      <c r="F116" s="12"/>
      <c r="G116" s="270"/>
      <c r="H116" s="52">
        <f>SUM(F116:G116)*D116</f>
        <v>0</v>
      </c>
    </row>
    <row r="117" spans="1:8" ht="12.75">
      <c r="A117" s="70"/>
      <c r="B117" s="101" t="s">
        <v>139</v>
      </c>
      <c r="C117" s="16" t="s">
        <v>124</v>
      </c>
      <c r="D117" s="49">
        <v>1</v>
      </c>
      <c r="E117" s="50" t="s">
        <v>17</v>
      </c>
      <c r="F117" s="12"/>
      <c r="G117" s="270"/>
      <c r="H117" s="52">
        <f t="shared" si="3"/>
        <v>0</v>
      </c>
    </row>
    <row r="118" spans="1:8" ht="12.75">
      <c r="A118" s="70"/>
      <c r="B118" s="101" t="s">
        <v>205</v>
      </c>
      <c r="C118" s="16" t="s">
        <v>198</v>
      </c>
      <c r="D118" s="49">
        <v>1</v>
      </c>
      <c r="E118" s="100" t="s">
        <v>17</v>
      </c>
      <c r="F118" s="12"/>
      <c r="G118" s="270"/>
      <c r="H118" s="52">
        <f t="shared" si="3"/>
        <v>0</v>
      </c>
    </row>
    <row r="119" spans="1:8" ht="28.5" customHeight="1">
      <c r="A119" s="70"/>
      <c r="B119" s="101" t="s">
        <v>82</v>
      </c>
      <c r="C119" s="16" t="s">
        <v>111</v>
      </c>
      <c r="D119" s="49"/>
      <c r="E119" s="102"/>
      <c r="F119" s="143"/>
      <c r="G119" s="13"/>
      <c r="H119" s="52"/>
    </row>
    <row r="120" spans="1:8" ht="12.75">
      <c r="A120" s="70"/>
      <c r="B120" s="101" t="s">
        <v>117</v>
      </c>
      <c r="C120" s="16" t="s">
        <v>114</v>
      </c>
      <c r="D120" s="49">
        <v>1</v>
      </c>
      <c r="E120" s="50" t="s">
        <v>17</v>
      </c>
      <c r="F120" s="12"/>
      <c r="G120" s="270"/>
      <c r="H120" s="52">
        <f t="shared" si="3"/>
        <v>0</v>
      </c>
    </row>
    <row r="121" spans="1:8" ht="12.75">
      <c r="A121" s="70"/>
      <c r="B121" s="101" t="s">
        <v>118</v>
      </c>
      <c r="C121" s="16" t="s">
        <v>141</v>
      </c>
      <c r="D121" s="49">
        <v>1</v>
      </c>
      <c r="E121" s="50" t="s">
        <v>17</v>
      </c>
      <c r="F121" s="12"/>
      <c r="G121" s="270"/>
      <c r="H121" s="52">
        <f t="shared" si="3"/>
        <v>0</v>
      </c>
    </row>
    <row r="122" spans="1:8" ht="12.75">
      <c r="A122" s="70"/>
      <c r="B122" s="101" t="s">
        <v>140</v>
      </c>
      <c r="C122" s="16" t="s">
        <v>142</v>
      </c>
      <c r="D122" s="49">
        <v>1</v>
      </c>
      <c r="E122" s="50" t="s">
        <v>17</v>
      </c>
      <c r="F122" s="12"/>
      <c r="G122" s="270"/>
      <c r="H122" s="52">
        <f t="shared" si="3"/>
        <v>0</v>
      </c>
    </row>
    <row r="123" spans="1:8" ht="38.25">
      <c r="A123" s="70"/>
      <c r="B123" s="101" t="s">
        <v>84</v>
      </c>
      <c r="C123" s="16" t="s">
        <v>125</v>
      </c>
      <c r="D123" s="49"/>
      <c r="E123" s="102"/>
      <c r="F123" s="143"/>
      <c r="G123" s="13"/>
      <c r="H123" s="52"/>
    </row>
    <row r="124" spans="1:8" ht="12.75">
      <c r="A124" s="70"/>
      <c r="B124" s="101" t="s">
        <v>126</v>
      </c>
      <c r="C124" s="16" t="s">
        <v>204</v>
      </c>
      <c r="D124" s="49">
        <v>1</v>
      </c>
      <c r="E124" s="50" t="s">
        <v>17</v>
      </c>
      <c r="F124" s="12"/>
      <c r="G124" s="270"/>
      <c r="H124" s="52">
        <f>SUM(F124:G124)*D124</f>
        <v>0</v>
      </c>
    </row>
    <row r="125" spans="1:8" ht="25.5">
      <c r="A125" s="70"/>
      <c r="B125" s="101" t="s">
        <v>127</v>
      </c>
      <c r="C125" s="16" t="s">
        <v>217</v>
      </c>
      <c r="D125" s="49">
        <v>1</v>
      </c>
      <c r="E125" s="50" t="s">
        <v>17</v>
      </c>
      <c r="F125" s="12"/>
      <c r="G125" s="270"/>
      <c r="H125" s="52">
        <f>SUM(F125:G125)*D125</f>
        <v>0</v>
      </c>
    </row>
    <row r="126" spans="1:8" ht="25.5">
      <c r="A126" s="70"/>
      <c r="B126" s="101" t="s">
        <v>95</v>
      </c>
      <c r="C126" s="16" t="s">
        <v>199</v>
      </c>
      <c r="D126" s="49">
        <v>1</v>
      </c>
      <c r="E126" s="102" t="s">
        <v>102</v>
      </c>
      <c r="F126" s="143" t="s">
        <v>62</v>
      </c>
      <c r="G126" s="270"/>
      <c r="H126" s="52">
        <f>SUM(F126:G126)*D126</f>
        <v>0</v>
      </c>
    </row>
    <row r="127" spans="1:8" ht="12.75">
      <c r="A127" s="70"/>
      <c r="B127" s="101" t="s">
        <v>96</v>
      </c>
      <c r="C127" s="16" t="s">
        <v>203</v>
      </c>
      <c r="D127" s="49">
        <v>1</v>
      </c>
      <c r="E127" s="100" t="s">
        <v>17</v>
      </c>
      <c r="F127" s="12"/>
      <c r="G127" s="270"/>
      <c r="H127" s="52">
        <f>SUM(F127:G127)*D127</f>
        <v>0</v>
      </c>
    </row>
    <row r="128" spans="1:8" s="64" customFormat="1" ht="12.75">
      <c r="A128" s="53"/>
      <c r="B128" s="36"/>
      <c r="C128" s="108" t="s">
        <v>57</v>
      </c>
      <c r="D128" s="55"/>
      <c r="E128" s="6"/>
      <c r="F128" s="14">
        <f>SUMPRODUCT(F92:F127,D92:D127)</f>
        <v>0</v>
      </c>
      <c r="G128" s="14">
        <f>SUMPRODUCT(G92:G127,D92:D127)</f>
        <v>0</v>
      </c>
      <c r="H128" s="144">
        <f>SUM(H92:H127)</f>
        <v>0</v>
      </c>
    </row>
    <row r="129" spans="1:8" s="73" customFormat="1" ht="12.75">
      <c r="A129" s="53"/>
      <c r="B129" s="115" t="s">
        <v>43</v>
      </c>
      <c r="C129" s="37" t="s">
        <v>27</v>
      </c>
      <c r="D129" s="55"/>
      <c r="E129" s="59"/>
      <c r="F129" s="57"/>
      <c r="G129" s="3"/>
      <c r="H129" s="117"/>
    </row>
    <row r="130" spans="1:8" ht="12.75">
      <c r="A130" s="53"/>
      <c r="B130" s="36">
        <v>1</v>
      </c>
      <c r="C130" s="145" t="s">
        <v>28</v>
      </c>
      <c r="D130" s="55"/>
      <c r="E130" s="6"/>
      <c r="F130" s="132"/>
      <c r="G130" s="3"/>
      <c r="H130" s="52"/>
    </row>
    <row r="131" spans="1:8" ht="12.75" customHeight="1">
      <c r="A131" s="53"/>
      <c r="B131" s="146" t="s">
        <v>20</v>
      </c>
      <c r="C131" s="146" t="s">
        <v>39</v>
      </c>
      <c r="D131" s="55">
        <v>2</v>
      </c>
      <c r="E131" s="102" t="s">
        <v>17</v>
      </c>
      <c r="F131" s="9"/>
      <c r="G131" s="263"/>
      <c r="H131" s="52">
        <f>SUM(F131:G131)*D131</f>
        <v>0</v>
      </c>
    </row>
    <row r="132" spans="1:8" ht="12" customHeight="1">
      <c r="A132" s="53"/>
      <c r="B132" s="146" t="s">
        <v>21</v>
      </c>
      <c r="C132" s="146" t="s">
        <v>40</v>
      </c>
      <c r="D132" s="55">
        <v>1</v>
      </c>
      <c r="E132" s="102" t="s">
        <v>17</v>
      </c>
      <c r="F132" s="9"/>
      <c r="G132" s="263"/>
      <c r="H132" s="52">
        <f>SUM(F132:G132)*D132</f>
        <v>0</v>
      </c>
    </row>
    <row r="133" spans="1:8" ht="13.5" customHeight="1">
      <c r="A133" s="53"/>
      <c r="B133" s="146" t="s">
        <v>22</v>
      </c>
      <c r="C133" s="147" t="s">
        <v>131</v>
      </c>
      <c r="D133" s="55">
        <v>4</v>
      </c>
      <c r="E133" s="102" t="s">
        <v>17</v>
      </c>
      <c r="F133" s="9"/>
      <c r="G133" s="263"/>
      <c r="H133" s="52">
        <f>SUM(F133:G133)*D133</f>
        <v>0</v>
      </c>
    </row>
    <row r="134" spans="1:8" ht="12.75">
      <c r="A134" s="53"/>
      <c r="B134" s="36">
        <v>2</v>
      </c>
      <c r="C134" s="145" t="s">
        <v>144</v>
      </c>
      <c r="D134" s="55" t="s">
        <v>15</v>
      </c>
      <c r="E134" s="6"/>
      <c r="F134" s="132"/>
      <c r="G134" s="3"/>
      <c r="H134" s="52"/>
    </row>
    <row r="135" spans="1:8" ht="12.75" customHeight="1">
      <c r="A135" s="53"/>
      <c r="B135" s="146" t="s">
        <v>23</v>
      </c>
      <c r="C135" s="146" t="s">
        <v>145</v>
      </c>
      <c r="D135" s="55">
        <v>2</v>
      </c>
      <c r="E135" s="102" t="s">
        <v>17</v>
      </c>
      <c r="F135" s="9"/>
      <c r="G135" s="263"/>
      <c r="H135" s="52">
        <f>SUM(F135,G135)*D135</f>
        <v>0</v>
      </c>
    </row>
    <row r="136" spans="1:8" s="64" customFormat="1" ht="12.75">
      <c r="A136" s="53"/>
      <c r="B136" s="36"/>
      <c r="C136" s="108" t="s">
        <v>57</v>
      </c>
      <c r="D136" s="55"/>
      <c r="E136" s="6"/>
      <c r="F136" s="14">
        <f>SUMPRODUCT(F131:F135,D131:D135)</f>
        <v>0</v>
      </c>
      <c r="G136" s="14">
        <f>SUMPRODUCT(G131:G135,D131:D135)</f>
        <v>0</v>
      </c>
      <c r="H136" s="144">
        <f>SUM(H131:H135)</f>
        <v>0</v>
      </c>
    </row>
    <row r="137" spans="1:9" s="42" customFormat="1" ht="12.75">
      <c r="A137" s="35"/>
      <c r="B137" s="145"/>
      <c r="C137" s="148" t="s">
        <v>557</v>
      </c>
      <c r="D137" s="149"/>
      <c r="E137" s="150"/>
      <c r="F137" s="151">
        <f>SUM(F136+F128+F89+F83+F79)</f>
        <v>0</v>
      </c>
      <c r="G137" s="151">
        <f>SUM(G136+G128+G89+G83+G79)</f>
        <v>0</v>
      </c>
      <c r="H137" s="152">
        <f>SUM(H136+H128+H89+H83+H79)</f>
        <v>0</v>
      </c>
      <c r="I137" s="153"/>
    </row>
    <row r="138" spans="1:8" s="73" customFormat="1" ht="12.75">
      <c r="A138" s="53"/>
      <c r="B138" s="115" t="s">
        <v>97</v>
      </c>
      <c r="C138" s="94" t="s">
        <v>254</v>
      </c>
      <c r="D138" s="62"/>
      <c r="E138" s="82"/>
      <c r="F138" s="83"/>
      <c r="G138" s="19"/>
      <c r="H138" s="154"/>
    </row>
    <row r="139" spans="1:8" ht="12.75">
      <c r="A139" s="53"/>
      <c r="B139" s="36" t="s">
        <v>255</v>
      </c>
      <c r="C139" s="145" t="s">
        <v>256</v>
      </c>
      <c r="D139" s="55"/>
      <c r="E139" s="6"/>
      <c r="F139" s="132"/>
      <c r="G139" s="3"/>
      <c r="H139" s="52"/>
    </row>
    <row r="140" spans="1:8" ht="24.75" customHeight="1">
      <c r="A140" s="53"/>
      <c r="B140" s="146" t="s">
        <v>20</v>
      </c>
      <c r="C140" s="146" t="s">
        <v>257</v>
      </c>
      <c r="D140" s="55">
        <v>4</v>
      </c>
      <c r="E140" s="102" t="s">
        <v>37</v>
      </c>
      <c r="F140" s="9"/>
      <c r="G140" s="263"/>
      <c r="H140" s="52">
        <f aca="true" t="shared" si="4" ref="H140:H147">(F140+G140)*D140</f>
        <v>0</v>
      </c>
    </row>
    <row r="141" spans="1:8" ht="24.75" customHeight="1">
      <c r="A141" s="53"/>
      <c r="B141" s="146" t="s">
        <v>21</v>
      </c>
      <c r="C141" s="146" t="s">
        <v>258</v>
      </c>
      <c r="D141" s="55">
        <v>1</v>
      </c>
      <c r="E141" s="102" t="s">
        <v>37</v>
      </c>
      <c r="F141" s="9"/>
      <c r="G141" s="263"/>
      <c r="H141" s="52">
        <f t="shared" si="4"/>
        <v>0</v>
      </c>
    </row>
    <row r="142" spans="1:8" ht="24.75" customHeight="1">
      <c r="A142" s="53"/>
      <c r="B142" s="146" t="s">
        <v>22</v>
      </c>
      <c r="C142" s="146" t="s">
        <v>259</v>
      </c>
      <c r="D142" s="55">
        <v>1</v>
      </c>
      <c r="E142" s="102" t="s">
        <v>37</v>
      </c>
      <c r="F142" s="9"/>
      <c r="G142" s="263"/>
      <c r="H142" s="52">
        <f t="shared" si="4"/>
        <v>0</v>
      </c>
    </row>
    <row r="143" spans="1:8" ht="12" customHeight="1">
      <c r="A143" s="53"/>
      <c r="B143" s="146" t="s">
        <v>46</v>
      </c>
      <c r="C143" s="146" t="s">
        <v>260</v>
      </c>
      <c r="D143" s="55">
        <v>5</v>
      </c>
      <c r="E143" s="102" t="s">
        <v>245</v>
      </c>
      <c r="F143" s="9"/>
      <c r="G143" s="263"/>
      <c r="H143" s="52">
        <f>(F143+G143)*D143</f>
        <v>0</v>
      </c>
    </row>
    <row r="144" spans="1:8" ht="12" customHeight="1">
      <c r="A144" s="53"/>
      <c r="B144" s="146" t="s">
        <v>47</v>
      </c>
      <c r="C144" s="146" t="s">
        <v>261</v>
      </c>
      <c r="D144" s="55">
        <v>5</v>
      </c>
      <c r="E144" s="102" t="s">
        <v>37</v>
      </c>
      <c r="F144" s="9"/>
      <c r="G144" s="263"/>
      <c r="H144" s="52">
        <f t="shared" si="4"/>
        <v>0</v>
      </c>
    </row>
    <row r="145" spans="1:8" ht="12" customHeight="1">
      <c r="A145" s="53"/>
      <c r="B145" s="146" t="s">
        <v>51</v>
      </c>
      <c r="C145" s="146" t="s">
        <v>262</v>
      </c>
      <c r="D145" s="55">
        <v>1</v>
      </c>
      <c r="E145" s="102" t="s">
        <v>37</v>
      </c>
      <c r="F145" s="9"/>
      <c r="G145" s="263"/>
      <c r="H145" s="52">
        <f t="shared" si="4"/>
        <v>0</v>
      </c>
    </row>
    <row r="146" spans="1:8" ht="12" customHeight="1">
      <c r="A146" s="53"/>
      <c r="B146" s="146" t="s">
        <v>251</v>
      </c>
      <c r="C146" s="146" t="s">
        <v>263</v>
      </c>
      <c r="D146" s="55">
        <v>1</v>
      </c>
      <c r="E146" s="102" t="s">
        <v>264</v>
      </c>
      <c r="F146" s="9"/>
      <c r="G146" s="263"/>
      <c r="H146" s="52">
        <f t="shared" si="4"/>
        <v>0</v>
      </c>
    </row>
    <row r="147" spans="1:8" ht="12" customHeight="1">
      <c r="A147" s="53"/>
      <c r="B147" s="146" t="s">
        <v>291</v>
      </c>
      <c r="C147" s="111" t="s">
        <v>558</v>
      </c>
      <c r="D147" s="55">
        <v>4</v>
      </c>
      <c r="E147" s="100" t="s">
        <v>17</v>
      </c>
      <c r="F147" s="9"/>
      <c r="G147" s="263"/>
      <c r="H147" s="52">
        <f t="shared" si="4"/>
        <v>0</v>
      </c>
    </row>
    <row r="148" spans="1:9" s="42" customFormat="1" ht="12.75">
      <c r="A148" s="35"/>
      <c r="B148" s="145"/>
      <c r="C148" s="148" t="s">
        <v>265</v>
      </c>
      <c r="D148" s="149"/>
      <c r="E148" s="150"/>
      <c r="F148" s="151">
        <f>SUM(F146+F138+F99+F93+F89)</f>
        <v>0</v>
      </c>
      <c r="G148" s="151">
        <f>SUM(G146+G138+G99+G93+G89)</f>
        <v>0</v>
      </c>
      <c r="H148" s="152">
        <f>SUM(H140:H147)</f>
        <v>0</v>
      </c>
      <c r="I148" s="153"/>
    </row>
    <row r="149" spans="1:8" s="42" customFormat="1" ht="12.75">
      <c r="A149" s="155"/>
      <c r="B149" s="156" t="s">
        <v>266</v>
      </c>
      <c r="C149" s="94" t="s">
        <v>267</v>
      </c>
      <c r="D149" s="157"/>
      <c r="E149" s="158"/>
      <c r="F149" s="159"/>
      <c r="G149" s="160"/>
      <c r="H149" s="161"/>
    </row>
    <row r="150" spans="1:8" s="58" customFormat="1" ht="12.75">
      <c r="A150" s="162"/>
      <c r="B150" s="163">
        <v>1</v>
      </c>
      <c r="C150" s="87" t="s">
        <v>268</v>
      </c>
      <c r="D150" s="164"/>
      <c r="E150" s="165"/>
      <c r="F150" s="166"/>
      <c r="G150" s="167"/>
      <c r="H150" s="168"/>
    </row>
    <row r="151" spans="1:8" s="58" customFormat="1" ht="42.75" customHeight="1">
      <c r="A151" s="169"/>
      <c r="B151" s="170" t="s">
        <v>20</v>
      </c>
      <c r="C151" s="87" t="s">
        <v>269</v>
      </c>
      <c r="D151" s="171">
        <v>1</v>
      </c>
      <c r="E151" s="172" t="s">
        <v>17</v>
      </c>
      <c r="F151" s="271"/>
      <c r="G151" s="272"/>
      <c r="H151" s="174">
        <f>(F151+G151)*D151</f>
        <v>0</v>
      </c>
    </row>
    <row r="152" spans="1:8" s="58" customFormat="1" ht="12.75">
      <c r="A152" s="162"/>
      <c r="B152" s="175" t="s">
        <v>21</v>
      </c>
      <c r="C152" s="87" t="s">
        <v>270</v>
      </c>
      <c r="D152" s="164"/>
      <c r="E152" s="165" t="s">
        <v>15</v>
      </c>
      <c r="F152" s="166"/>
      <c r="G152" s="167"/>
      <c r="H152" s="176"/>
    </row>
    <row r="153" spans="1:8" s="58" customFormat="1" ht="12.75">
      <c r="A153" s="162"/>
      <c r="B153" s="175" t="s">
        <v>271</v>
      </c>
      <c r="C153" s="87" t="s">
        <v>272</v>
      </c>
      <c r="D153" s="164">
        <v>1</v>
      </c>
      <c r="E153" s="165" t="s">
        <v>17</v>
      </c>
      <c r="F153" s="273"/>
      <c r="G153" s="274"/>
      <c r="H153" s="176">
        <f>(F153+G153)*D153</f>
        <v>0</v>
      </c>
    </row>
    <row r="154" spans="1:8" s="58" customFormat="1" ht="12.75" customHeight="1">
      <c r="A154" s="162"/>
      <c r="B154" s="175" t="s">
        <v>273</v>
      </c>
      <c r="C154" s="87" t="s">
        <v>274</v>
      </c>
      <c r="D154" s="164">
        <v>6</v>
      </c>
      <c r="E154" s="165" t="s">
        <v>17</v>
      </c>
      <c r="F154" s="273"/>
      <c r="G154" s="274"/>
      <c r="H154" s="176">
        <f aca="true" t="shared" si="5" ref="H154:H161">(F154+G154)*D154</f>
        <v>0</v>
      </c>
    </row>
    <row r="155" spans="1:8" s="58" customFormat="1" ht="12.75" customHeight="1">
      <c r="A155" s="162"/>
      <c r="B155" s="175" t="s">
        <v>275</v>
      </c>
      <c r="C155" s="87" t="s">
        <v>276</v>
      </c>
      <c r="D155" s="164">
        <v>2</v>
      </c>
      <c r="E155" s="165" t="s">
        <v>17</v>
      </c>
      <c r="F155" s="273"/>
      <c r="G155" s="274"/>
      <c r="H155" s="176">
        <f t="shared" si="5"/>
        <v>0</v>
      </c>
    </row>
    <row r="156" spans="1:8" s="58" customFormat="1" ht="12.75" customHeight="1">
      <c r="A156" s="162"/>
      <c r="B156" s="175" t="s">
        <v>277</v>
      </c>
      <c r="C156" s="87" t="s">
        <v>278</v>
      </c>
      <c r="D156" s="164">
        <v>6</v>
      </c>
      <c r="E156" s="165" t="s">
        <v>17</v>
      </c>
      <c r="F156" s="273"/>
      <c r="G156" s="274"/>
      <c r="H156" s="176">
        <f t="shared" si="5"/>
        <v>0</v>
      </c>
    </row>
    <row r="157" spans="1:8" s="58" customFormat="1" ht="12.75">
      <c r="A157" s="162"/>
      <c r="B157" s="175" t="s">
        <v>22</v>
      </c>
      <c r="C157" s="87" t="s">
        <v>279</v>
      </c>
      <c r="D157" s="164"/>
      <c r="E157" s="165" t="s">
        <v>15</v>
      </c>
      <c r="F157" s="166"/>
      <c r="G157" s="167"/>
      <c r="H157" s="176"/>
    </row>
    <row r="158" spans="1:8" s="58" customFormat="1" ht="12.75">
      <c r="A158" s="162"/>
      <c r="B158" s="175" t="s">
        <v>280</v>
      </c>
      <c r="C158" s="87" t="s">
        <v>281</v>
      </c>
      <c r="D158" s="164">
        <v>1</v>
      </c>
      <c r="E158" s="165" t="s">
        <v>17</v>
      </c>
      <c r="F158" s="273"/>
      <c r="G158" s="274"/>
      <c r="H158" s="176">
        <f>(F158+G158)*D158</f>
        <v>0</v>
      </c>
    </row>
    <row r="159" spans="1:8" s="58" customFormat="1" ht="12.75">
      <c r="A159" s="162"/>
      <c r="B159" s="175" t="s">
        <v>282</v>
      </c>
      <c r="C159" s="87" t="s">
        <v>283</v>
      </c>
      <c r="D159" s="164">
        <v>4</v>
      </c>
      <c r="E159" s="165" t="s">
        <v>17</v>
      </c>
      <c r="F159" s="273"/>
      <c r="G159" s="274"/>
      <c r="H159" s="176">
        <f>(F159+G159)*D159</f>
        <v>0</v>
      </c>
    </row>
    <row r="160" spans="1:8" s="58" customFormat="1" ht="12.75">
      <c r="A160" s="162"/>
      <c r="B160" s="175" t="s">
        <v>46</v>
      </c>
      <c r="C160" s="131" t="s">
        <v>284</v>
      </c>
      <c r="D160" s="164"/>
      <c r="E160" s="165" t="s">
        <v>15</v>
      </c>
      <c r="F160" s="166"/>
      <c r="G160" s="167"/>
      <c r="H160" s="176"/>
    </row>
    <row r="161" spans="1:8" s="58" customFormat="1" ht="12.75">
      <c r="A161" s="162"/>
      <c r="B161" s="175" t="s">
        <v>285</v>
      </c>
      <c r="C161" s="177" t="s">
        <v>286</v>
      </c>
      <c r="D161" s="178">
        <v>2</v>
      </c>
      <c r="E161" s="179" t="s">
        <v>17</v>
      </c>
      <c r="F161" s="275"/>
      <c r="G161" s="274"/>
      <c r="H161" s="176">
        <f t="shared" si="5"/>
        <v>0</v>
      </c>
    </row>
    <row r="162" spans="1:8" s="58" customFormat="1" ht="12.75">
      <c r="A162" s="162"/>
      <c r="B162" s="175" t="s">
        <v>47</v>
      </c>
      <c r="C162" s="87" t="s">
        <v>287</v>
      </c>
      <c r="D162" s="164">
        <v>4</v>
      </c>
      <c r="E162" s="165" t="s">
        <v>17</v>
      </c>
      <c r="F162" s="273"/>
      <c r="G162" s="274"/>
      <c r="H162" s="176">
        <f>(F162+G162)*D162</f>
        <v>0</v>
      </c>
    </row>
    <row r="163" spans="1:8" s="58" customFormat="1" ht="12.75">
      <c r="A163" s="162"/>
      <c r="B163" s="175" t="s">
        <v>51</v>
      </c>
      <c r="C163" s="177" t="s">
        <v>288</v>
      </c>
      <c r="D163" s="178">
        <v>80</v>
      </c>
      <c r="E163" s="179" t="s">
        <v>289</v>
      </c>
      <c r="F163" s="275"/>
      <c r="G163" s="274"/>
      <c r="H163" s="181">
        <f>(F163+G163)*D163</f>
        <v>0</v>
      </c>
    </row>
    <row r="164" spans="1:8" s="58" customFormat="1" ht="12.75">
      <c r="A164" s="162"/>
      <c r="B164" s="175" t="s">
        <v>251</v>
      </c>
      <c r="C164" s="177" t="s">
        <v>290</v>
      </c>
      <c r="D164" s="178">
        <v>20</v>
      </c>
      <c r="E164" s="179" t="s">
        <v>289</v>
      </c>
      <c r="F164" s="275"/>
      <c r="G164" s="274"/>
      <c r="H164" s="181">
        <f>(F164+G164)*D164</f>
        <v>0</v>
      </c>
    </row>
    <row r="165" spans="1:8" s="58" customFormat="1" ht="12.75">
      <c r="A165" s="162"/>
      <c r="B165" s="175" t="s">
        <v>291</v>
      </c>
      <c r="C165" s="177" t="s">
        <v>292</v>
      </c>
      <c r="D165" s="178">
        <v>180</v>
      </c>
      <c r="E165" s="179" t="s">
        <v>289</v>
      </c>
      <c r="F165" s="275"/>
      <c r="G165" s="274"/>
      <c r="H165" s="181">
        <f>(F165+G165)*D165</f>
        <v>0</v>
      </c>
    </row>
    <row r="166" spans="1:8" s="58" customFormat="1" ht="12.75">
      <c r="A166" s="162"/>
      <c r="B166" s="175" t="s">
        <v>293</v>
      </c>
      <c r="C166" s="87" t="s">
        <v>294</v>
      </c>
      <c r="D166" s="164">
        <v>1</v>
      </c>
      <c r="E166" s="165" t="s">
        <v>17</v>
      </c>
      <c r="F166" s="273"/>
      <c r="G166" s="274"/>
      <c r="H166" s="176">
        <f>(F166+G166)*D166</f>
        <v>0</v>
      </c>
    </row>
    <row r="167" spans="1:8" s="58" customFormat="1" ht="12.75">
      <c r="A167" s="162"/>
      <c r="B167" s="163">
        <v>2</v>
      </c>
      <c r="C167" s="87" t="s">
        <v>295</v>
      </c>
      <c r="D167" s="164"/>
      <c r="E167" s="165"/>
      <c r="F167" s="166"/>
      <c r="G167" s="167"/>
      <c r="H167" s="176"/>
    </row>
    <row r="168" spans="1:8" s="58" customFormat="1" ht="44.25" customHeight="1">
      <c r="A168" s="162"/>
      <c r="B168" s="170" t="s">
        <v>23</v>
      </c>
      <c r="C168" s="182" t="s">
        <v>296</v>
      </c>
      <c r="D168" s="183">
        <v>47</v>
      </c>
      <c r="E168" s="184" t="s">
        <v>17</v>
      </c>
      <c r="F168" s="271"/>
      <c r="G168" s="272"/>
      <c r="H168" s="176">
        <f>(F168+G168)*D168</f>
        <v>0</v>
      </c>
    </row>
    <row r="169" spans="1:8" s="58" customFormat="1" ht="38.25">
      <c r="A169" s="162"/>
      <c r="B169" s="170" t="s">
        <v>94</v>
      </c>
      <c r="C169" s="182" t="s">
        <v>297</v>
      </c>
      <c r="D169" s="183">
        <v>6</v>
      </c>
      <c r="E169" s="184" t="s">
        <v>17</v>
      </c>
      <c r="F169" s="271"/>
      <c r="G169" s="272"/>
      <c r="H169" s="176">
        <f>(F169+G169)*D169</f>
        <v>0</v>
      </c>
    </row>
    <row r="170" spans="1:8" ht="15.75" customHeight="1">
      <c r="A170" s="185"/>
      <c r="B170" s="175" t="s">
        <v>82</v>
      </c>
      <c r="C170" s="186" t="s">
        <v>298</v>
      </c>
      <c r="D170" s="183"/>
      <c r="E170" s="184"/>
      <c r="F170" s="187"/>
      <c r="G170" s="173"/>
      <c r="H170" s="188"/>
    </row>
    <row r="171" spans="1:8" s="58" customFormat="1" ht="12.75">
      <c r="A171" s="162" t="s">
        <v>299</v>
      </c>
      <c r="B171" s="175" t="s">
        <v>117</v>
      </c>
      <c r="C171" s="87" t="s">
        <v>300</v>
      </c>
      <c r="D171" s="164">
        <v>1700</v>
      </c>
      <c r="E171" s="165" t="s">
        <v>289</v>
      </c>
      <c r="F171" s="273"/>
      <c r="G171" s="274"/>
      <c r="H171" s="176">
        <f>(F171+G171)*D171</f>
        <v>0</v>
      </c>
    </row>
    <row r="172" spans="1:8" s="58" customFormat="1" ht="12.75">
      <c r="A172" s="162" t="s">
        <v>299</v>
      </c>
      <c r="B172" s="175" t="s">
        <v>118</v>
      </c>
      <c r="C172" s="87" t="s">
        <v>301</v>
      </c>
      <c r="D172" s="164">
        <v>550</v>
      </c>
      <c r="E172" s="165" t="s">
        <v>289</v>
      </c>
      <c r="F172" s="273"/>
      <c r="G172" s="274"/>
      <c r="H172" s="176">
        <f>(F172+G172)*D172</f>
        <v>0</v>
      </c>
    </row>
    <row r="173" spans="1:8" ht="15.75" customHeight="1">
      <c r="A173" s="185"/>
      <c r="B173" s="175" t="s">
        <v>84</v>
      </c>
      <c r="C173" s="186" t="s">
        <v>302</v>
      </c>
      <c r="D173" s="183">
        <v>6</v>
      </c>
      <c r="E173" s="184" t="s">
        <v>17</v>
      </c>
      <c r="F173" s="276"/>
      <c r="G173" s="272"/>
      <c r="H173" s="188">
        <f>(F173+G173)*D173</f>
        <v>0</v>
      </c>
    </row>
    <row r="174" spans="1:8" ht="25.5">
      <c r="A174" s="185"/>
      <c r="B174" s="175" t="s">
        <v>95</v>
      </c>
      <c r="C174" s="189" t="s">
        <v>303</v>
      </c>
      <c r="D174" s="190">
        <v>5</v>
      </c>
      <c r="E174" s="191" t="s">
        <v>17</v>
      </c>
      <c r="F174" s="277"/>
      <c r="G174" s="278"/>
      <c r="H174" s="193">
        <f>(F174+G174)*D174</f>
        <v>0</v>
      </c>
    </row>
    <row r="175" spans="1:8" ht="25.5">
      <c r="A175" s="185"/>
      <c r="B175" s="175" t="s">
        <v>96</v>
      </c>
      <c r="C175" s="189" t="s">
        <v>304</v>
      </c>
      <c r="D175" s="190">
        <v>3</v>
      </c>
      <c r="E175" s="191" t="s">
        <v>17</v>
      </c>
      <c r="F175" s="277"/>
      <c r="G175" s="278"/>
      <c r="H175" s="193">
        <f>(F175+G175)*D175</f>
        <v>0</v>
      </c>
    </row>
    <row r="176" spans="1:8" s="58" customFormat="1" ht="12.75">
      <c r="A176" s="162"/>
      <c r="B176" s="175" t="s">
        <v>305</v>
      </c>
      <c r="C176" s="87" t="s">
        <v>306</v>
      </c>
      <c r="D176" s="164"/>
      <c r="E176" s="165"/>
      <c r="F176" s="166"/>
      <c r="G176" s="167"/>
      <c r="H176" s="176"/>
    </row>
    <row r="177" spans="1:8" s="58" customFormat="1" ht="12.75">
      <c r="A177" s="162"/>
      <c r="B177" s="175" t="s">
        <v>307</v>
      </c>
      <c r="C177" s="87" t="s">
        <v>308</v>
      </c>
      <c r="D177" s="164">
        <v>2</v>
      </c>
      <c r="E177" s="165" t="s">
        <v>17</v>
      </c>
      <c r="F177" s="273"/>
      <c r="G177" s="274"/>
      <c r="H177" s="176">
        <f>(F177+G177)*D177</f>
        <v>0</v>
      </c>
    </row>
    <row r="178" spans="1:8" s="58" customFormat="1" ht="12.75">
      <c r="A178" s="162"/>
      <c r="B178" s="175" t="s">
        <v>309</v>
      </c>
      <c r="C178" s="87" t="s">
        <v>310</v>
      </c>
      <c r="D178" s="164">
        <v>5</v>
      </c>
      <c r="E178" s="165" t="s">
        <v>17</v>
      </c>
      <c r="F178" s="273"/>
      <c r="G178" s="274"/>
      <c r="H178" s="176">
        <f>(F178+G178)*D178</f>
        <v>0</v>
      </c>
    </row>
    <row r="179" spans="1:8" s="58" customFormat="1" ht="12.75">
      <c r="A179" s="162"/>
      <c r="B179" s="175" t="s">
        <v>311</v>
      </c>
      <c r="C179" s="87" t="s">
        <v>312</v>
      </c>
      <c r="D179" s="164">
        <v>8</v>
      </c>
      <c r="E179" s="165" t="s">
        <v>17</v>
      </c>
      <c r="F179" s="273"/>
      <c r="G179" s="274"/>
      <c r="H179" s="176">
        <f>(F179+G179)*D179</f>
        <v>0</v>
      </c>
    </row>
    <row r="180" spans="1:8" s="58" customFormat="1" ht="12.75">
      <c r="A180" s="162"/>
      <c r="B180" s="194" t="s">
        <v>313</v>
      </c>
      <c r="C180" s="87" t="s">
        <v>314</v>
      </c>
      <c r="D180" s="164"/>
      <c r="E180" s="165"/>
      <c r="F180" s="166"/>
      <c r="G180" s="167"/>
      <c r="H180" s="176"/>
    </row>
    <row r="181" spans="1:8" s="58" customFormat="1" ht="12.75">
      <c r="A181" s="162"/>
      <c r="B181" s="175" t="s">
        <v>315</v>
      </c>
      <c r="C181" s="87" t="s">
        <v>308</v>
      </c>
      <c r="D181" s="164">
        <v>1</v>
      </c>
      <c r="E181" s="165" t="s">
        <v>17</v>
      </c>
      <c r="F181" s="273"/>
      <c r="G181" s="274"/>
      <c r="H181" s="176">
        <f>(F181+G181)*D181</f>
        <v>0</v>
      </c>
    </row>
    <row r="182" spans="1:8" s="58" customFormat="1" ht="12.75">
      <c r="A182" s="162"/>
      <c r="B182" s="175" t="s">
        <v>316</v>
      </c>
      <c r="C182" s="87" t="s">
        <v>317</v>
      </c>
      <c r="D182" s="164">
        <v>1</v>
      </c>
      <c r="E182" s="165" t="s">
        <v>17</v>
      </c>
      <c r="F182" s="273"/>
      <c r="G182" s="274"/>
      <c r="H182" s="176">
        <f>(F182+G182)*D182</f>
        <v>0</v>
      </c>
    </row>
    <row r="183" spans="1:8" s="58" customFormat="1" ht="12.75">
      <c r="A183" s="162"/>
      <c r="B183" s="175" t="s">
        <v>318</v>
      </c>
      <c r="C183" s="87" t="s">
        <v>319</v>
      </c>
      <c r="D183" s="164">
        <v>6</v>
      </c>
      <c r="E183" s="165" t="s">
        <v>17</v>
      </c>
      <c r="F183" s="273"/>
      <c r="G183" s="274"/>
      <c r="H183" s="176">
        <f>(F183+G183)*D183</f>
        <v>0</v>
      </c>
    </row>
    <row r="184" spans="1:8" ht="25.5">
      <c r="A184" s="185"/>
      <c r="B184" s="175" t="s">
        <v>320</v>
      </c>
      <c r="C184" s="189" t="s">
        <v>321</v>
      </c>
      <c r="D184" s="190">
        <v>1</v>
      </c>
      <c r="E184" s="191" t="s">
        <v>17</v>
      </c>
      <c r="F184" s="277"/>
      <c r="G184" s="278"/>
      <c r="H184" s="193">
        <f>(F184+G184)*D184</f>
        <v>0</v>
      </c>
    </row>
    <row r="185" spans="1:8" s="58" customFormat="1" ht="12.75">
      <c r="A185" s="162"/>
      <c r="B185" s="175" t="s">
        <v>322</v>
      </c>
      <c r="C185" s="87" t="s">
        <v>323</v>
      </c>
      <c r="D185" s="164">
        <v>11</v>
      </c>
      <c r="E185" s="165" t="s">
        <v>17</v>
      </c>
      <c r="F185" s="273"/>
      <c r="G185" s="274"/>
      <c r="H185" s="176">
        <f>(F185+G185)*D185</f>
        <v>0</v>
      </c>
    </row>
    <row r="186" spans="1:8" s="58" customFormat="1" ht="12.75">
      <c r="A186" s="162"/>
      <c r="B186" s="175" t="s">
        <v>324</v>
      </c>
      <c r="C186" s="87" t="s">
        <v>325</v>
      </c>
      <c r="D186" s="164"/>
      <c r="E186" s="165"/>
      <c r="F186" s="166"/>
      <c r="G186" s="167"/>
      <c r="H186" s="176"/>
    </row>
    <row r="187" spans="1:8" s="58" customFormat="1" ht="12.75">
      <c r="A187" s="162"/>
      <c r="B187" s="175" t="s">
        <v>326</v>
      </c>
      <c r="C187" s="87" t="s">
        <v>327</v>
      </c>
      <c r="D187" s="164">
        <v>9</v>
      </c>
      <c r="E187" s="165" t="s">
        <v>17</v>
      </c>
      <c r="F187" s="273"/>
      <c r="G187" s="274"/>
      <c r="H187" s="176">
        <f>(F187+G187)*D187</f>
        <v>0</v>
      </c>
    </row>
    <row r="188" spans="1:8" s="58" customFormat="1" ht="12.75">
      <c r="A188" s="162"/>
      <c r="B188" s="175" t="s">
        <v>328</v>
      </c>
      <c r="C188" s="87" t="s">
        <v>329</v>
      </c>
      <c r="D188" s="164">
        <v>6</v>
      </c>
      <c r="E188" s="165" t="s">
        <v>17</v>
      </c>
      <c r="F188" s="273"/>
      <c r="G188" s="274"/>
      <c r="H188" s="176">
        <f>(F188+G188)*D188</f>
        <v>0</v>
      </c>
    </row>
    <row r="189" spans="1:8" s="58" customFormat="1" ht="12.75">
      <c r="A189" s="162"/>
      <c r="B189" s="175" t="s">
        <v>330</v>
      </c>
      <c r="C189" s="87" t="s">
        <v>331</v>
      </c>
      <c r="D189" s="164"/>
      <c r="E189" s="165"/>
      <c r="F189" s="166"/>
      <c r="G189" s="167"/>
      <c r="H189" s="176"/>
    </row>
    <row r="190" spans="1:8" s="58" customFormat="1" ht="12.75">
      <c r="A190" s="162"/>
      <c r="B190" s="175" t="s">
        <v>332</v>
      </c>
      <c r="C190" s="87" t="s">
        <v>327</v>
      </c>
      <c r="D190" s="164">
        <v>39</v>
      </c>
      <c r="E190" s="165" t="s">
        <v>289</v>
      </c>
      <c r="F190" s="273"/>
      <c r="G190" s="274"/>
      <c r="H190" s="176">
        <f>(F190+G190)*D190</f>
        <v>0</v>
      </c>
    </row>
    <row r="191" spans="1:8" s="58" customFormat="1" ht="12.75">
      <c r="A191" s="162"/>
      <c r="B191" s="175" t="s">
        <v>333</v>
      </c>
      <c r="C191" s="87" t="s">
        <v>329</v>
      </c>
      <c r="D191" s="164">
        <v>21</v>
      </c>
      <c r="E191" s="165" t="s">
        <v>289</v>
      </c>
      <c r="F191" s="273"/>
      <c r="G191" s="274"/>
      <c r="H191" s="176">
        <f>(F191+G191)*D191</f>
        <v>0</v>
      </c>
    </row>
    <row r="192" spans="1:8" s="58" customFormat="1" ht="12.75">
      <c r="A192" s="162"/>
      <c r="B192" s="175" t="s">
        <v>334</v>
      </c>
      <c r="C192" s="87" t="s">
        <v>335</v>
      </c>
      <c r="D192" s="164">
        <v>21</v>
      </c>
      <c r="E192" s="165" t="s">
        <v>289</v>
      </c>
      <c r="F192" s="273"/>
      <c r="G192" s="274"/>
      <c r="H192" s="176">
        <f aca="true" t="shared" si="6" ref="H192:H203">(F192+G192)*D192</f>
        <v>0</v>
      </c>
    </row>
    <row r="193" spans="1:8" s="58" customFormat="1" ht="12.75" customHeight="1">
      <c r="A193" s="162"/>
      <c r="B193" s="175" t="s">
        <v>336</v>
      </c>
      <c r="C193" s="87" t="s">
        <v>337</v>
      </c>
      <c r="D193" s="164">
        <v>2</v>
      </c>
      <c r="E193" s="165" t="s">
        <v>17</v>
      </c>
      <c r="F193" s="273"/>
      <c r="G193" s="274"/>
      <c r="H193" s="176">
        <f t="shared" si="6"/>
        <v>0</v>
      </c>
    </row>
    <row r="194" spans="1:8" s="58" customFormat="1" ht="12.75" customHeight="1">
      <c r="A194" s="162"/>
      <c r="B194" s="175" t="s">
        <v>338</v>
      </c>
      <c r="C194" s="87" t="s">
        <v>339</v>
      </c>
      <c r="D194" s="164">
        <v>13</v>
      </c>
      <c r="E194" s="165" t="s">
        <v>17</v>
      </c>
      <c r="F194" s="273"/>
      <c r="G194" s="274"/>
      <c r="H194" s="176">
        <f t="shared" si="6"/>
        <v>0</v>
      </c>
    </row>
    <row r="195" spans="1:8" s="58" customFormat="1" ht="12.75" customHeight="1">
      <c r="A195" s="162"/>
      <c r="B195" s="175" t="s">
        <v>340</v>
      </c>
      <c r="C195" s="87" t="s">
        <v>341</v>
      </c>
      <c r="D195" s="164">
        <v>9</v>
      </c>
      <c r="E195" s="165" t="s">
        <v>289</v>
      </c>
      <c r="F195" s="273"/>
      <c r="G195" s="274"/>
      <c r="H195" s="176">
        <f>(F195+G195)*D195</f>
        <v>0</v>
      </c>
    </row>
    <row r="196" spans="1:8" s="58" customFormat="1" ht="12.75" customHeight="1">
      <c r="A196" s="162"/>
      <c r="B196" s="175" t="s">
        <v>342</v>
      </c>
      <c r="C196" s="87" t="s">
        <v>343</v>
      </c>
      <c r="D196" s="164">
        <v>9</v>
      </c>
      <c r="E196" s="165" t="s">
        <v>289</v>
      </c>
      <c r="F196" s="273"/>
      <c r="G196" s="274"/>
      <c r="H196" s="176">
        <f>(F196+G196)*D196</f>
        <v>0</v>
      </c>
    </row>
    <row r="197" spans="1:8" s="58" customFormat="1" ht="12.75" customHeight="1">
      <c r="A197" s="162"/>
      <c r="B197" s="175" t="s">
        <v>344</v>
      </c>
      <c r="C197" s="87" t="s">
        <v>345</v>
      </c>
      <c r="D197" s="164">
        <v>3</v>
      </c>
      <c r="E197" s="165" t="s">
        <v>17</v>
      </c>
      <c r="F197" s="273"/>
      <c r="G197" s="274"/>
      <c r="H197" s="176">
        <f>(F197+G197)*D197</f>
        <v>0</v>
      </c>
    </row>
    <row r="198" spans="1:8" s="58" customFormat="1" ht="12.75" customHeight="1">
      <c r="A198" s="162"/>
      <c r="B198" s="175" t="s">
        <v>346</v>
      </c>
      <c r="C198" s="87" t="s">
        <v>347</v>
      </c>
      <c r="D198" s="164">
        <v>1</v>
      </c>
      <c r="E198" s="165" t="s">
        <v>17</v>
      </c>
      <c r="F198" s="273"/>
      <c r="G198" s="274"/>
      <c r="H198" s="176">
        <f>(F198+G198)*D198</f>
        <v>0</v>
      </c>
    </row>
    <row r="199" spans="1:8" s="58" customFormat="1" ht="12.75" customHeight="1">
      <c r="A199" s="162"/>
      <c r="B199" s="175" t="s">
        <v>348</v>
      </c>
      <c r="C199" s="87" t="s">
        <v>349</v>
      </c>
      <c r="D199" s="164">
        <v>2</v>
      </c>
      <c r="E199" s="165" t="s">
        <v>17</v>
      </c>
      <c r="F199" s="273"/>
      <c r="G199" s="274"/>
      <c r="H199" s="176">
        <f>(F199+G199)*D199</f>
        <v>0</v>
      </c>
    </row>
    <row r="200" spans="1:8" s="58" customFormat="1" ht="12.75">
      <c r="A200" s="162"/>
      <c r="B200" s="175" t="s">
        <v>350</v>
      </c>
      <c r="C200" s="87" t="s">
        <v>351</v>
      </c>
      <c r="D200" s="164">
        <v>27</v>
      </c>
      <c r="E200" s="165" t="s">
        <v>289</v>
      </c>
      <c r="F200" s="273"/>
      <c r="G200" s="274"/>
      <c r="H200" s="176">
        <f t="shared" si="6"/>
        <v>0</v>
      </c>
    </row>
    <row r="201" spans="1:8" s="58" customFormat="1" ht="12.75">
      <c r="A201" s="162"/>
      <c r="B201" s="175" t="s">
        <v>352</v>
      </c>
      <c r="C201" s="87" t="s">
        <v>353</v>
      </c>
      <c r="D201" s="164">
        <v>27</v>
      </c>
      <c r="E201" s="165" t="s">
        <v>289</v>
      </c>
      <c r="F201" s="273"/>
      <c r="G201" s="274"/>
      <c r="H201" s="176">
        <f t="shared" si="6"/>
        <v>0</v>
      </c>
    </row>
    <row r="202" spans="1:8" s="58" customFormat="1" ht="12.75">
      <c r="A202" s="162"/>
      <c r="B202" s="175" t="s">
        <v>354</v>
      </c>
      <c r="C202" s="87" t="s">
        <v>355</v>
      </c>
      <c r="D202" s="164">
        <v>18</v>
      </c>
      <c r="E202" s="165" t="s">
        <v>17</v>
      </c>
      <c r="F202" s="273"/>
      <c r="G202" s="274"/>
      <c r="H202" s="176">
        <f t="shared" si="6"/>
        <v>0</v>
      </c>
    </row>
    <row r="203" spans="1:8" s="58" customFormat="1" ht="12.75">
      <c r="A203" s="162"/>
      <c r="B203" s="175" t="s">
        <v>356</v>
      </c>
      <c r="C203" s="87" t="s">
        <v>357</v>
      </c>
      <c r="D203" s="164">
        <v>1</v>
      </c>
      <c r="E203" s="165" t="s">
        <v>17</v>
      </c>
      <c r="F203" s="273"/>
      <c r="G203" s="274"/>
      <c r="H203" s="176">
        <f t="shared" si="6"/>
        <v>0</v>
      </c>
    </row>
    <row r="204" spans="1:8" s="58" customFormat="1" ht="12.75">
      <c r="A204" s="162"/>
      <c r="B204" s="175" t="s">
        <v>358</v>
      </c>
      <c r="C204" s="87" t="s">
        <v>359</v>
      </c>
      <c r="D204" s="164">
        <v>1</v>
      </c>
      <c r="E204" s="165" t="s">
        <v>17</v>
      </c>
      <c r="F204" s="273"/>
      <c r="G204" s="274"/>
      <c r="H204" s="176">
        <f>(F204+G204)*D204</f>
        <v>0</v>
      </c>
    </row>
    <row r="205" spans="1:8" s="58" customFormat="1" ht="12.75">
      <c r="A205" s="162"/>
      <c r="B205" s="175" t="s">
        <v>360</v>
      </c>
      <c r="C205" s="87" t="s">
        <v>361</v>
      </c>
      <c r="D205" s="164">
        <v>1</v>
      </c>
      <c r="E205" s="165" t="s">
        <v>17</v>
      </c>
      <c r="F205" s="273"/>
      <c r="G205" s="274"/>
      <c r="H205" s="176">
        <f aca="true" t="shared" si="7" ref="H205:H226">(F205+G205)*D205</f>
        <v>0</v>
      </c>
    </row>
    <row r="206" spans="1:8" s="58" customFormat="1" ht="12.75">
      <c r="A206" s="162"/>
      <c r="B206" s="175" t="s">
        <v>362</v>
      </c>
      <c r="C206" s="87" t="s">
        <v>363</v>
      </c>
      <c r="D206" s="164">
        <v>9</v>
      </c>
      <c r="E206" s="165" t="s">
        <v>17</v>
      </c>
      <c r="F206" s="273"/>
      <c r="G206" s="274"/>
      <c r="H206" s="176">
        <f t="shared" si="7"/>
        <v>0</v>
      </c>
    </row>
    <row r="207" spans="1:8" s="58" customFormat="1" ht="12.75">
      <c r="A207" s="162"/>
      <c r="B207" s="175" t="s">
        <v>364</v>
      </c>
      <c r="C207" s="87" t="s">
        <v>365</v>
      </c>
      <c r="D207" s="164">
        <v>2</v>
      </c>
      <c r="E207" s="165" t="s">
        <v>17</v>
      </c>
      <c r="F207" s="273"/>
      <c r="G207" s="274"/>
      <c r="H207" s="176">
        <f t="shared" si="7"/>
        <v>0</v>
      </c>
    </row>
    <row r="208" spans="1:8" s="58" customFormat="1" ht="12.75">
      <c r="A208" s="162"/>
      <c r="B208" s="175" t="s">
        <v>366</v>
      </c>
      <c r="C208" s="87" t="s">
        <v>367</v>
      </c>
      <c r="D208" s="164">
        <v>10</v>
      </c>
      <c r="E208" s="165" t="s">
        <v>289</v>
      </c>
      <c r="F208" s="273"/>
      <c r="G208" s="274"/>
      <c r="H208" s="176">
        <f>(F208+G208)*D208</f>
        <v>0</v>
      </c>
    </row>
    <row r="209" spans="1:8" s="58" customFormat="1" ht="12.75">
      <c r="A209" s="162"/>
      <c r="B209" s="175" t="s">
        <v>368</v>
      </c>
      <c r="C209" s="87" t="s">
        <v>369</v>
      </c>
      <c r="D209" s="164">
        <v>75</v>
      </c>
      <c r="E209" s="165" t="s">
        <v>289</v>
      </c>
      <c r="F209" s="273"/>
      <c r="G209" s="274"/>
      <c r="H209" s="176">
        <f t="shared" si="7"/>
        <v>0</v>
      </c>
    </row>
    <row r="210" spans="1:8" s="58" customFormat="1" ht="12.75">
      <c r="A210" s="195"/>
      <c r="B210" s="175" t="s">
        <v>370</v>
      </c>
      <c r="C210" s="196" t="s">
        <v>371</v>
      </c>
      <c r="D210" s="197">
        <v>50</v>
      </c>
      <c r="E210" s="198" t="s">
        <v>17</v>
      </c>
      <c r="F210" s="279"/>
      <c r="G210" s="274"/>
      <c r="H210" s="176">
        <f t="shared" si="7"/>
        <v>0</v>
      </c>
    </row>
    <row r="211" spans="1:8" s="58" customFormat="1" ht="12.75">
      <c r="A211" s="195"/>
      <c r="B211" s="175" t="s">
        <v>372</v>
      </c>
      <c r="C211" s="196" t="s">
        <v>373</v>
      </c>
      <c r="D211" s="197">
        <v>15</v>
      </c>
      <c r="E211" s="198" t="s">
        <v>374</v>
      </c>
      <c r="F211" s="279"/>
      <c r="G211" s="274"/>
      <c r="H211" s="176">
        <f t="shared" si="7"/>
        <v>0</v>
      </c>
    </row>
    <row r="212" spans="1:8" s="58" customFormat="1" ht="12.75">
      <c r="A212" s="195"/>
      <c r="B212" s="175" t="s">
        <v>375</v>
      </c>
      <c r="C212" s="196" t="s">
        <v>376</v>
      </c>
      <c r="D212" s="197">
        <v>12</v>
      </c>
      <c r="E212" s="198" t="s">
        <v>17</v>
      </c>
      <c r="F212" s="279"/>
      <c r="G212" s="274"/>
      <c r="H212" s="176">
        <f t="shared" si="7"/>
        <v>0</v>
      </c>
    </row>
    <row r="213" spans="1:8" s="58" customFormat="1" ht="12.75">
      <c r="A213" s="195"/>
      <c r="B213" s="175" t="s">
        <v>377</v>
      </c>
      <c r="C213" s="196" t="s">
        <v>378</v>
      </c>
      <c r="D213" s="197">
        <v>6</v>
      </c>
      <c r="E213" s="198" t="s">
        <v>17</v>
      </c>
      <c r="F213" s="279"/>
      <c r="G213" s="274"/>
      <c r="H213" s="176">
        <f t="shared" si="7"/>
        <v>0</v>
      </c>
    </row>
    <row r="214" spans="1:8" s="58" customFormat="1" ht="12.75">
      <c r="A214" s="195"/>
      <c r="B214" s="175" t="s">
        <v>379</v>
      </c>
      <c r="C214" s="196" t="s">
        <v>380</v>
      </c>
      <c r="D214" s="197">
        <v>1</v>
      </c>
      <c r="E214" s="198" t="s">
        <v>17</v>
      </c>
      <c r="F214" s="279"/>
      <c r="G214" s="274"/>
      <c r="H214" s="176">
        <f t="shared" si="7"/>
        <v>0</v>
      </c>
    </row>
    <row r="215" spans="1:8" s="58" customFormat="1" ht="12.75">
      <c r="A215" s="195"/>
      <c r="B215" s="175" t="s">
        <v>381</v>
      </c>
      <c r="C215" s="196" t="s">
        <v>382</v>
      </c>
      <c r="D215" s="197">
        <v>23</v>
      </c>
      <c r="E215" s="198" t="s">
        <v>17</v>
      </c>
      <c r="F215" s="279"/>
      <c r="G215" s="274"/>
      <c r="H215" s="176">
        <f t="shared" si="7"/>
        <v>0</v>
      </c>
    </row>
    <row r="216" spans="1:8" s="58" customFormat="1" ht="12.75">
      <c r="A216" s="195"/>
      <c r="B216" s="175" t="s">
        <v>383</v>
      </c>
      <c r="C216" s="196" t="s">
        <v>384</v>
      </c>
      <c r="D216" s="197">
        <v>600</v>
      </c>
      <c r="E216" s="198" t="s">
        <v>245</v>
      </c>
      <c r="F216" s="279"/>
      <c r="G216" s="274"/>
      <c r="H216" s="176">
        <f t="shared" si="7"/>
        <v>0</v>
      </c>
    </row>
    <row r="217" spans="1:8" s="58" customFormat="1" ht="12.75">
      <c r="A217" s="195"/>
      <c r="B217" s="175" t="s">
        <v>385</v>
      </c>
      <c r="C217" s="196" t="s">
        <v>386</v>
      </c>
      <c r="D217" s="197">
        <v>60</v>
      </c>
      <c r="E217" s="198" t="s">
        <v>289</v>
      </c>
      <c r="F217" s="279"/>
      <c r="G217" s="274"/>
      <c r="H217" s="176">
        <f t="shared" si="7"/>
        <v>0</v>
      </c>
    </row>
    <row r="218" spans="1:8" s="58" customFormat="1" ht="12.75">
      <c r="A218" s="195"/>
      <c r="B218" s="175" t="s">
        <v>387</v>
      </c>
      <c r="C218" s="196" t="s">
        <v>388</v>
      </c>
      <c r="D218" s="197">
        <v>70</v>
      </c>
      <c r="E218" s="198" t="s">
        <v>17</v>
      </c>
      <c r="F218" s="279"/>
      <c r="G218" s="274"/>
      <c r="H218" s="176">
        <f t="shared" si="7"/>
        <v>0</v>
      </c>
    </row>
    <row r="219" spans="1:8" s="58" customFormat="1" ht="12.75">
      <c r="A219" s="162"/>
      <c r="B219" s="175" t="s">
        <v>389</v>
      </c>
      <c r="C219" s="87" t="s">
        <v>390</v>
      </c>
      <c r="D219" s="164">
        <v>3</v>
      </c>
      <c r="E219" s="165" t="s">
        <v>17</v>
      </c>
      <c r="F219" s="273"/>
      <c r="G219" s="274"/>
      <c r="H219" s="176">
        <f t="shared" si="7"/>
        <v>0</v>
      </c>
    </row>
    <row r="220" spans="1:8" s="58" customFormat="1" ht="12.75">
      <c r="A220" s="162"/>
      <c r="B220" s="175" t="s">
        <v>391</v>
      </c>
      <c r="C220" s="87" t="s">
        <v>392</v>
      </c>
      <c r="D220" s="164">
        <v>3</v>
      </c>
      <c r="E220" s="165" t="s">
        <v>17</v>
      </c>
      <c r="F220" s="273"/>
      <c r="G220" s="274"/>
      <c r="H220" s="176">
        <f t="shared" si="7"/>
        <v>0</v>
      </c>
    </row>
    <row r="221" spans="1:8" s="58" customFormat="1" ht="12.75">
      <c r="A221" s="162"/>
      <c r="B221" s="175" t="s">
        <v>393</v>
      </c>
      <c r="C221" s="87" t="s">
        <v>394</v>
      </c>
      <c r="D221" s="164">
        <v>1</v>
      </c>
      <c r="E221" s="165" t="s">
        <v>17</v>
      </c>
      <c r="F221" s="273"/>
      <c r="G221" s="274"/>
      <c r="H221" s="176">
        <f t="shared" si="7"/>
        <v>0</v>
      </c>
    </row>
    <row r="222" spans="1:8" s="58" customFormat="1" ht="12.75">
      <c r="A222" s="162"/>
      <c r="B222" s="175" t="s">
        <v>395</v>
      </c>
      <c r="C222" s="87" t="s">
        <v>396</v>
      </c>
      <c r="D222" s="164">
        <v>2</v>
      </c>
      <c r="E222" s="165" t="s">
        <v>17</v>
      </c>
      <c r="F222" s="273"/>
      <c r="G222" s="274"/>
      <c r="H222" s="176">
        <f>(F222+G222)*D222</f>
        <v>0</v>
      </c>
    </row>
    <row r="223" spans="1:8" s="58" customFormat="1" ht="12.75">
      <c r="A223" s="162"/>
      <c r="B223" s="175" t="s">
        <v>397</v>
      </c>
      <c r="C223" s="87" t="s">
        <v>398</v>
      </c>
      <c r="D223" s="164">
        <v>1</v>
      </c>
      <c r="E223" s="165" t="s">
        <v>17</v>
      </c>
      <c r="F223" s="273"/>
      <c r="G223" s="274"/>
      <c r="H223" s="176">
        <f t="shared" si="7"/>
        <v>0</v>
      </c>
    </row>
    <row r="224" spans="1:8" s="58" customFormat="1" ht="17.25" customHeight="1">
      <c r="A224" s="162"/>
      <c r="B224" s="175" t="s">
        <v>399</v>
      </c>
      <c r="C224" s="87" t="s">
        <v>400</v>
      </c>
      <c r="D224" s="183">
        <v>1</v>
      </c>
      <c r="E224" s="184" t="s">
        <v>17</v>
      </c>
      <c r="F224" s="271"/>
      <c r="G224" s="272"/>
      <c r="H224" s="176">
        <f>(F224+G224)*D224</f>
        <v>0</v>
      </c>
    </row>
    <row r="225" spans="1:8" s="58" customFormat="1" ht="12.75">
      <c r="A225" s="162"/>
      <c r="B225" s="175" t="s">
        <v>401</v>
      </c>
      <c r="C225" s="87" t="s">
        <v>402</v>
      </c>
      <c r="D225" s="164">
        <v>80</v>
      </c>
      <c r="E225" s="165" t="s">
        <v>289</v>
      </c>
      <c r="F225" s="273"/>
      <c r="G225" s="274"/>
      <c r="H225" s="176">
        <f t="shared" si="7"/>
        <v>0</v>
      </c>
    </row>
    <row r="226" spans="1:8" s="58" customFormat="1" ht="12.75">
      <c r="A226" s="162"/>
      <c r="B226" s="175" t="s">
        <v>403</v>
      </c>
      <c r="C226" s="87" t="s">
        <v>404</v>
      </c>
      <c r="D226" s="164">
        <v>53</v>
      </c>
      <c r="E226" s="165" t="s">
        <v>245</v>
      </c>
      <c r="F226" s="273"/>
      <c r="G226" s="274"/>
      <c r="H226" s="176">
        <f t="shared" si="7"/>
        <v>0</v>
      </c>
    </row>
    <row r="227" spans="1:8" s="58" customFormat="1" ht="12.75">
      <c r="A227" s="162"/>
      <c r="B227" s="163">
        <v>3</v>
      </c>
      <c r="C227" s="87" t="s">
        <v>405</v>
      </c>
      <c r="D227" s="164"/>
      <c r="E227" s="165"/>
      <c r="F227" s="166"/>
      <c r="G227" s="167"/>
      <c r="H227" s="176"/>
    </row>
    <row r="228" spans="1:8" ht="25.5">
      <c r="A228" s="185"/>
      <c r="B228" s="199" t="s">
        <v>24</v>
      </c>
      <c r="C228" s="200" t="s">
        <v>406</v>
      </c>
      <c r="D228" s="201">
        <v>1</v>
      </c>
      <c r="E228" s="202" t="s">
        <v>17</v>
      </c>
      <c r="F228" s="280"/>
      <c r="G228" s="274"/>
      <c r="H228" s="204">
        <f>(F228+G228)*D228</f>
        <v>0</v>
      </c>
    </row>
    <row r="229" spans="1:8" s="58" customFormat="1" ht="25.5">
      <c r="A229" s="162"/>
      <c r="B229" s="199" t="s">
        <v>74</v>
      </c>
      <c r="C229" s="87" t="s">
        <v>407</v>
      </c>
      <c r="D229" s="183">
        <v>5</v>
      </c>
      <c r="E229" s="165" t="s">
        <v>17</v>
      </c>
      <c r="F229" s="271"/>
      <c r="G229" s="272"/>
      <c r="H229" s="176">
        <f>(F229+G229)*D229</f>
        <v>0</v>
      </c>
    </row>
    <row r="230" spans="1:8" s="58" customFormat="1" ht="25.5">
      <c r="A230" s="162"/>
      <c r="B230" s="199" t="s">
        <v>75</v>
      </c>
      <c r="C230" s="87" t="s">
        <v>408</v>
      </c>
      <c r="D230" s="183">
        <v>3</v>
      </c>
      <c r="E230" s="165" t="s">
        <v>17</v>
      </c>
      <c r="F230" s="271"/>
      <c r="G230" s="272"/>
      <c r="H230" s="176">
        <f>(F230+G230)*D230</f>
        <v>0</v>
      </c>
    </row>
    <row r="231" spans="1:9" s="58" customFormat="1" ht="12.75">
      <c r="A231" s="162"/>
      <c r="B231" s="205"/>
      <c r="C231" s="30" t="s">
        <v>552</v>
      </c>
      <c r="D231" s="164"/>
      <c r="E231" s="165"/>
      <c r="F231" s="206">
        <f>SUMPRODUCT(D151:D230,F151:F230)</f>
        <v>0</v>
      </c>
      <c r="G231" s="207">
        <f>SUMPRODUCT(D151:D230,G151:G230)</f>
        <v>0</v>
      </c>
      <c r="H231" s="161">
        <f>SUM(F231:G231)</f>
        <v>0</v>
      </c>
      <c r="I231" s="208"/>
    </row>
    <row r="232" spans="1:8" s="42" customFormat="1" ht="14.25" customHeight="1">
      <c r="A232" s="155"/>
      <c r="B232" s="156" t="s">
        <v>409</v>
      </c>
      <c r="C232" s="94" t="s">
        <v>410</v>
      </c>
      <c r="D232" s="157"/>
      <c r="E232" s="158"/>
      <c r="F232" s="159"/>
      <c r="G232" s="160"/>
      <c r="H232" s="161"/>
    </row>
    <row r="233" spans="1:8" s="58" customFormat="1" ht="12.75">
      <c r="A233" s="162"/>
      <c r="B233" s="163">
        <v>1</v>
      </c>
      <c r="C233" s="87" t="s">
        <v>411</v>
      </c>
      <c r="D233" s="164"/>
      <c r="E233" s="165"/>
      <c r="F233" s="166"/>
      <c r="G233" s="209"/>
      <c r="H233" s="168"/>
    </row>
    <row r="234" spans="1:8" s="58" customFormat="1" ht="12.75">
      <c r="A234" s="210"/>
      <c r="B234" s="163" t="s">
        <v>20</v>
      </c>
      <c r="C234" s="87" t="s">
        <v>412</v>
      </c>
      <c r="D234" s="164">
        <v>900</v>
      </c>
      <c r="E234" s="165" t="s">
        <v>289</v>
      </c>
      <c r="F234" s="273"/>
      <c r="G234" s="274"/>
      <c r="H234" s="176">
        <f aca="true" t="shared" si="8" ref="H234:H239">(F234+G234)*D234</f>
        <v>0</v>
      </c>
    </row>
    <row r="235" spans="1:8" s="58" customFormat="1" ht="12.75">
      <c r="A235" s="210"/>
      <c r="B235" s="163" t="s">
        <v>21</v>
      </c>
      <c r="C235" s="87" t="s">
        <v>413</v>
      </c>
      <c r="D235" s="164">
        <v>200</v>
      </c>
      <c r="E235" s="165" t="s">
        <v>289</v>
      </c>
      <c r="F235" s="273"/>
      <c r="G235" s="274"/>
      <c r="H235" s="176">
        <f t="shared" si="8"/>
        <v>0</v>
      </c>
    </row>
    <row r="236" spans="1:8" s="58" customFormat="1" ht="12.75">
      <c r="A236" s="210"/>
      <c r="B236" s="163" t="s">
        <v>22</v>
      </c>
      <c r="C236" s="87" t="s">
        <v>414</v>
      </c>
      <c r="D236" s="164">
        <v>80</v>
      </c>
      <c r="E236" s="165" t="s">
        <v>289</v>
      </c>
      <c r="F236" s="275"/>
      <c r="G236" s="274"/>
      <c r="H236" s="176">
        <f t="shared" si="8"/>
        <v>0</v>
      </c>
    </row>
    <row r="237" spans="1:8" s="58" customFormat="1" ht="12.75">
      <c r="A237" s="210"/>
      <c r="B237" s="163" t="s">
        <v>46</v>
      </c>
      <c r="C237" s="87" t="s">
        <v>415</v>
      </c>
      <c r="D237" s="164">
        <v>20</v>
      </c>
      <c r="E237" s="165" t="s">
        <v>289</v>
      </c>
      <c r="F237" s="275"/>
      <c r="G237" s="274"/>
      <c r="H237" s="176">
        <f t="shared" si="8"/>
        <v>0</v>
      </c>
    </row>
    <row r="238" spans="1:8" s="58" customFormat="1" ht="39" customHeight="1">
      <c r="A238" s="210"/>
      <c r="B238" s="163" t="s">
        <v>47</v>
      </c>
      <c r="C238" s="87" t="s">
        <v>560</v>
      </c>
      <c r="D238" s="183">
        <v>1</v>
      </c>
      <c r="E238" s="184" t="s">
        <v>17</v>
      </c>
      <c r="F238" s="271"/>
      <c r="G238" s="272"/>
      <c r="H238" s="174">
        <f t="shared" si="8"/>
        <v>0</v>
      </c>
    </row>
    <row r="239" spans="1:8" s="58" customFormat="1" ht="25.5" customHeight="1">
      <c r="A239" s="210"/>
      <c r="B239" s="163" t="s">
        <v>51</v>
      </c>
      <c r="C239" s="87" t="s">
        <v>416</v>
      </c>
      <c r="D239" s="211">
        <v>1</v>
      </c>
      <c r="E239" s="184" t="s">
        <v>17</v>
      </c>
      <c r="F239" s="271"/>
      <c r="G239" s="272"/>
      <c r="H239" s="174">
        <f t="shared" si="8"/>
        <v>0</v>
      </c>
    </row>
    <row r="240" spans="1:8" s="58" customFormat="1" ht="12.75">
      <c r="A240" s="210"/>
      <c r="B240" s="163" t="s">
        <v>251</v>
      </c>
      <c r="C240" s="87" t="s">
        <v>417</v>
      </c>
      <c r="D240" s="212"/>
      <c r="E240" s="165"/>
      <c r="F240" s="213"/>
      <c r="G240" s="167"/>
      <c r="H240" s="176"/>
    </row>
    <row r="241" spans="1:8" s="58" customFormat="1" ht="12.75">
      <c r="A241" s="210"/>
      <c r="B241" s="163" t="s">
        <v>418</v>
      </c>
      <c r="C241" s="87" t="s">
        <v>419</v>
      </c>
      <c r="D241" s="212">
        <v>11</v>
      </c>
      <c r="E241" s="165" t="s">
        <v>17</v>
      </c>
      <c r="F241" s="273"/>
      <c r="G241" s="274"/>
      <c r="H241" s="176">
        <f>(F241+G241)*D241</f>
        <v>0</v>
      </c>
    </row>
    <row r="242" spans="1:8" s="58" customFormat="1" ht="12.75">
      <c r="A242" s="210"/>
      <c r="B242" s="163" t="s">
        <v>291</v>
      </c>
      <c r="C242" s="87" t="s">
        <v>420</v>
      </c>
      <c r="D242" s="212"/>
      <c r="E242" s="165"/>
      <c r="F242" s="213"/>
      <c r="G242" s="167"/>
      <c r="H242" s="176"/>
    </row>
    <row r="243" spans="1:8" s="58" customFormat="1" ht="12.75">
      <c r="A243" s="210"/>
      <c r="B243" s="163" t="s">
        <v>421</v>
      </c>
      <c r="C243" s="87" t="s">
        <v>422</v>
      </c>
      <c r="D243" s="212">
        <v>1</v>
      </c>
      <c r="E243" s="165" t="s">
        <v>17</v>
      </c>
      <c r="F243" s="273"/>
      <c r="G243" s="274"/>
      <c r="H243" s="176">
        <f>(F243+G243)*D243</f>
        <v>0</v>
      </c>
    </row>
    <row r="244" spans="1:8" s="58" customFormat="1" ht="12.75">
      <c r="A244" s="162"/>
      <c r="B244" s="163" t="s">
        <v>293</v>
      </c>
      <c r="C244" s="87" t="s">
        <v>394</v>
      </c>
      <c r="D244" s="164">
        <v>1</v>
      </c>
      <c r="E244" s="165" t="s">
        <v>17</v>
      </c>
      <c r="F244" s="273"/>
      <c r="G244" s="274"/>
      <c r="H244" s="176">
        <f>(F244+G244)*D244</f>
        <v>0</v>
      </c>
    </row>
    <row r="245" spans="1:8" s="58" customFormat="1" ht="12.75">
      <c r="A245" s="162"/>
      <c r="B245" s="163" t="s">
        <v>423</v>
      </c>
      <c r="C245" s="87" t="s">
        <v>396</v>
      </c>
      <c r="D245" s="164">
        <v>2</v>
      </c>
      <c r="E245" s="165" t="s">
        <v>17</v>
      </c>
      <c r="F245" s="273"/>
      <c r="G245" s="274"/>
      <c r="H245" s="176">
        <f>(F245+G245)*D245</f>
        <v>0</v>
      </c>
    </row>
    <row r="246" spans="1:8" s="58" customFormat="1" ht="12.75">
      <c r="A246" s="210"/>
      <c r="B246" s="163" t="s">
        <v>424</v>
      </c>
      <c r="C246" s="87" t="s">
        <v>425</v>
      </c>
      <c r="D246" s="212">
        <v>45</v>
      </c>
      <c r="E246" s="165" t="s">
        <v>289</v>
      </c>
      <c r="F246" s="273"/>
      <c r="G246" s="274"/>
      <c r="H246" s="176">
        <f>(F246+G246)*D246</f>
        <v>0</v>
      </c>
    </row>
    <row r="247" spans="1:8" s="58" customFormat="1" ht="12.75">
      <c r="A247" s="162"/>
      <c r="B247" s="163" t="s">
        <v>426</v>
      </c>
      <c r="C247" s="87" t="s">
        <v>427</v>
      </c>
      <c r="D247" s="164">
        <v>8</v>
      </c>
      <c r="E247" s="165" t="s">
        <v>17</v>
      </c>
      <c r="F247" s="273"/>
      <c r="G247" s="274"/>
      <c r="H247" s="176">
        <f>(F247+G247)*D247</f>
        <v>0</v>
      </c>
    </row>
    <row r="248" spans="1:8" s="58" customFormat="1" ht="12.75">
      <c r="A248" s="210" t="s">
        <v>15</v>
      </c>
      <c r="B248" s="163" t="s">
        <v>428</v>
      </c>
      <c r="C248" s="87" t="s">
        <v>429</v>
      </c>
      <c r="D248" s="164"/>
      <c r="E248" s="165"/>
      <c r="F248" s="180"/>
      <c r="G248" s="167"/>
      <c r="H248" s="176"/>
    </row>
    <row r="249" spans="1:8" s="58" customFormat="1" ht="12.75">
      <c r="A249" s="210"/>
      <c r="B249" s="163" t="s">
        <v>430</v>
      </c>
      <c r="C249" s="87" t="s">
        <v>431</v>
      </c>
      <c r="D249" s="164">
        <v>1</v>
      </c>
      <c r="E249" s="165" t="s">
        <v>17</v>
      </c>
      <c r="F249" s="273"/>
      <c r="G249" s="274"/>
      <c r="H249" s="176">
        <f aca="true" t="shared" si="9" ref="H249:H256">(F249+G249)*D249</f>
        <v>0</v>
      </c>
    </row>
    <row r="250" spans="1:8" s="58" customFormat="1" ht="12.75">
      <c r="A250" s="210"/>
      <c r="B250" s="163" t="s">
        <v>432</v>
      </c>
      <c r="C250" s="87" t="s">
        <v>433</v>
      </c>
      <c r="D250" s="164">
        <v>1</v>
      </c>
      <c r="E250" s="165" t="s">
        <v>17</v>
      </c>
      <c r="F250" s="273"/>
      <c r="G250" s="274"/>
      <c r="H250" s="176">
        <f t="shared" si="9"/>
        <v>0</v>
      </c>
    </row>
    <row r="251" spans="1:8" s="58" customFormat="1" ht="25.5">
      <c r="A251" s="210"/>
      <c r="B251" s="163" t="s">
        <v>434</v>
      </c>
      <c r="C251" s="87" t="s">
        <v>435</v>
      </c>
      <c r="D251" s="164">
        <v>4</v>
      </c>
      <c r="E251" s="165" t="s">
        <v>17</v>
      </c>
      <c r="F251" s="273"/>
      <c r="G251" s="274"/>
      <c r="H251" s="176">
        <f t="shared" si="9"/>
        <v>0</v>
      </c>
    </row>
    <row r="252" spans="1:8" s="58" customFormat="1" ht="12.75">
      <c r="A252" s="210" t="s">
        <v>15</v>
      </c>
      <c r="B252" s="163" t="s">
        <v>436</v>
      </c>
      <c r="C252" s="87" t="s">
        <v>437</v>
      </c>
      <c r="D252" s="164">
        <v>1</v>
      </c>
      <c r="E252" s="165" t="s">
        <v>17</v>
      </c>
      <c r="F252" s="273"/>
      <c r="G252" s="274"/>
      <c r="H252" s="176">
        <f t="shared" si="9"/>
        <v>0</v>
      </c>
    </row>
    <row r="253" spans="1:8" s="58" customFormat="1" ht="12.75">
      <c r="A253" s="162"/>
      <c r="B253" s="163" t="s">
        <v>438</v>
      </c>
      <c r="C253" s="87" t="s">
        <v>439</v>
      </c>
      <c r="D253" s="164">
        <v>1</v>
      </c>
      <c r="E253" s="165" t="s">
        <v>17</v>
      </c>
      <c r="F253" s="273"/>
      <c r="G253" s="274"/>
      <c r="H253" s="176">
        <f t="shared" si="9"/>
        <v>0</v>
      </c>
    </row>
    <row r="254" spans="1:8" s="58" customFormat="1" ht="12.75">
      <c r="A254" s="162"/>
      <c r="B254" s="163" t="s">
        <v>440</v>
      </c>
      <c r="C254" s="87" t="s">
        <v>441</v>
      </c>
      <c r="D254" s="164">
        <v>55</v>
      </c>
      <c r="E254" s="165" t="s">
        <v>289</v>
      </c>
      <c r="F254" s="273"/>
      <c r="G254" s="274"/>
      <c r="H254" s="176">
        <f t="shared" si="9"/>
        <v>0</v>
      </c>
    </row>
    <row r="255" spans="1:8" s="58" customFormat="1" ht="12.75">
      <c r="A255" s="162"/>
      <c r="B255" s="163" t="s">
        <v>442</v>
      </c>
      <c r="C255" s="87" t="s">
        <v>443</v>
      </c>
      <c r="D255" s="164">
        <v>12</v>
      </c>
      <c r="E255" s="165" t="s">
        <v>289</v>
      </c>
      <c r="F255" s="273"/>
      <c r="G255" s="274"/>
      <c r="H255" s="176">
        <f t="shared" si="9"/>
        <v>0</v>
      </c>
    </row>
    <row r="256" spans="1:8" s="58" customFormat="1" ht="13.5" customHeight="1">
      <c r="A256" s="162"/>
      <c r="B256" s="163" t="s">
        <v>444</v>
      </c>
      <c r="C256" s="87" t="s">
        <v>445</v>
      </c>
      <c r="D256" s="164">
        <v>18</v>
      </c>
      <c r="E256" s="165" t="s">
        <v>17</v>
      </c>
      <c r="F256" s="273"/>
      <c r="G256" s="274"/>
      <c r="H256" s="176">
        <f t="shared" si="9"/>
        <v>0</v>
      </c>
    </row>
    <row r="257" spans="1:8" s="58" customFormat="1" ht="12.75">
      <c r="A257" s="162"/>
      <c r="B257" s="163" t="s">
        <v>446</v>
      </c>
      <c r="C257" s="87" t="s">
        <v>447</v>
      </c>
      <c r="D257" s="190"/>
      <c r="E257" s="191"/>
      <c r="F257" s="214"/>
      <c r="G257" s="192"/>
      <c r="H257" s="215"/>
    </row>
    <row r="258" spans="1:8" s="58" customFormat="1" ht="12.75">
      <c r="A258" s="210"/>
      <c r="B258" s="170" t="s">
        <v>448</v>
      </c>
      <c r="C258" s="87" t="s">
        <v>449</v>
      </c>
      <c r="D258" s="212">
        <v>4</v>
      </c>
      <c r="E258" s="165" t="s">
        <v>17</v>
      </c>
      <c r="F258" s="273"/>
      <c r="G258" s="274"/>
      <c r="H258" s="176">
        <f aca="true" t="shared" si="10" ref="H258:H270">(F258+G258)*D258</f>
        <v>0</v>
      </c>
    </row>
    <row r="259" spans="1:8" s="58" customFormat="1" ht="12.75">
      <c r="A259" s="210"/>
      <c r="B259" s="170" t="s">
        <v>450</v>
      </c>
      <c r="C259" s="87" t="s">
        <v>451</v>
      </c>
      <c r="D259" s="212">
        <v>2</v>
      </c>
      <c r="E259" s="165" t="s">
        <v>17</v>
      </c>
      <c r="F259" s="273"/>
      <c r="G259" s="274"/>
      <c r="H259" s="176">
        <f t="shared" si="10"/>
        <v>0</v>
      </c>
    </row>
    <row r="260" spans="1:8" s="58" customFormat="1" ht="12.75">
      <c r="A260" s="162"/>
      <c r="B260" s="170" t="s">
        <v>452</v>
      </c>
      <c r="C260" s="87" t="s">
        <v>453</v>
      </c>
      <c r="D260" s="164">
        <v>12</v>
      </c>
      <c r="E260" s="165" t="s">
        <v>17</v>
      </c>
      <c r="F260" s="275"/>
      <c r="G260" s="274"/>
      <c r="H260" s="176">
        <f t="shared" si="10"/>
        <v>0</v>
      </c>
    </row>
    <row r="261" spans="1:8" ht="25.5">
      <c r="A261" s="185"/>
      <c r="B261" s="170" t="s">
        <v>454</v>
      </c>
      <c r="C261" s="189" t="s">
        <v>455</v>
      </c>
      <c r="D261" s="190">
        <v>15</v>
      </c>
      <c r="E261" s="191" t="s">
        <v>17</v>
      </c>
      <c r="F261" s="277"/>
      <c r="G261" s="278"/>
      <c r="H261" s="193">
        <f t="shared" si="10"/>
        <v>0</v>
      </c>
    </row>
    <row r="262" spans="1:8" ht="25.5">
      <c r="A262" s="216"/>
      <c r="B262" s="170" t="s">
        <v>456</v>
      </c>
      <c r="C262" s="189" t="s">
        <v>457</v>
      </c>
      <c r="D262" s="190">
        <v>2</v>
      </c>
      <c r="E262" s="191" t="s">
        <v>17</v>
      </c>
      <c r="F262" s="277"/>
      <c r="G262" s="278"/>
      <c r="H262" s="193">
        <f t="shared" si="10"/>
        <v>0</v>
      </c>
    </row>
    <row r="263" spans="1:8" ht="25.5">
      <c r="A263" s="185"/>
      <c r="B263" s="170" t="s">
        <v>458</v>
      </c>
      <c r="C263" s="189" t="s">
        <v>459</v>
      </c>
      <c r="D263" s="190">
        <v>3</v>
      </c>
      <c r="E263" s="191" t="s">
        <v>17</v>
      </c>
      <c r="F263" s="277"/>
      <c r="G263" s="278"/>
      <c r="H263" s="193">
        <f t="shared" si="10"/>
        <v>0</v>
      </c>
    </row>
    <row r="264" spans="1:8" ht="25.5">
      <c r="A264" s="185"/>
      <c r="B264" s="170" t="s">
        <v>460</v>
      </c>
      <c r="C264" s="189" t="s">
        <v>461</v>
      </c>
      <c r="D264" s="190">
        <v>7</v>
      </c>
      <c r="E264" s="191" t="s">
        <v>17</v>
      </c>
      <c r="F264" s="277"/>
      <c r="G264" s="278"/>
      <c r="H264" s="193">
        <f t="shared" si="10"/>
        <v>0</v>
      </c>
    </row>
    <row r="265" spans="1:8" s="218" customFormat="1" ht="54" customHeight="1">
      <c r="A265" s="217"/>
      <c r="B265" s="170" t="s">
        <v>462</v>
      </c>
      <c r="C265" s="189" t="s">
        <v>463</v>
      </c>
      <c r="D265" s="190">
        <v>5</v>
      </c>
      <c r="E265" s="191" t="s">
        <v>17</v>
      </c>
      <c r="F265" s="277"/>
      <c r="G265" s="278"/>
      <c r="H265" s="193">
        <f t="shared" si="10"/>
        <v>0</v>
      </c>
    </row>
    <row r="266" spans="1:8" ht="12.75">
      <c r="A266" s="185"/>
      <c r="B266" s="170" t="s">
        <v>464</v>
      </c>
      <c r="C266" s="87" t="s">
        <v>465</v>
      </c>
      <c r="D266" s="164">
        <v>1</v>
      </c>
      <c r="E266" s="165" t="s">
        <v>17</v>
      </c>
      <c r="F266" s="273"/>
      <c r="G266" s="274"/>
      <c r="H266" s="188">
        <f t="shared" si="10"/>
        <v>0</v>
      </c>
    </row>
    <row r="267" spans="1:8" ht="12.75">
      <c r="A267" s="216"/>
      <c r="B267" s="170" t="s">
        <v>466</v>
      </c>
      <c r="C267" s="219" t="s">
        <v>467</v>
      </c>
      <c r="D267" s="197">
        <v>10</v>
      </c>
      <c r="E267" s="179" t="s">
        <v>17</v>
      </c>
      <c r="F267" s="281"/>
      <c r="G267" s="274"/>
      <c r="H267" s="188">
        <f t="shared" si="10"/>
        <v>0</v>
      </c>
    </row>
    <row r="268" spans="1:8" ht="12.75">
      <c r="A268" s="216"/>
      <c r="B268" s="170" t="s">
        <v>468</v>
      </c>
      <c r="C268" s="220" t="s">
        <v>469</v>
      </c>
      <c r="D268" s="197">
        <v>15</v>
      </c>
      <c r="E268" s="221" t="s">
        <v>289</v>
      </c>
      <c r="F268" s="281"/>
      <c r="G268" s="274"/>
      <c r="H268" s="188">
        <f t="shared" si="10"/>
        <v>0</v>
      </c>
    </row>
    <row r="269" spans="1:8" ht="15.75" customHeight="1">
      <c r="A269" s="185"/>
      <c r="B269" s="170" t="s">
        <v>470</v>
      </c>
      <c r="C269" s="200" t="s">
        <v>471</v>
      </c>
      <c r="D269" s="222">
        <v>1</v>
      </c>
      <c r="E269" s="202" t="s">
        <v>17</v>
      </c>
      <c r="F269" s="282"/>
      <c r="G269" s="272"/>
      <c r="H269" s="188">
        <f t="shared" si="10"/>
        <v>0</v>
      </c>
    </row>
    <row r="270" spans="1:8" s="58" customFormat="1" ht="12.75">
      <c r="A270" s="162"/>
      <c r="B270" s="170" t="s">
        <v>472</v>
      </c>
      <c r="C270" s="87" t="s">
        <v>473</v>
      </c>
      <c r="D270" s="164">
        <v>12</v>
      </c>
      <c r="E270" s="165" t="s">
        <v>17</v>
      </c>
      <c r="F270" s="273"/>
      <c r="G270" s="272"/>
      <c r="H270" s="188">
        <f t="shared" si="10"/>
        <v>0</v>
      </c>
    </row>
    <row r="271" spans="1:8" ht="12.75">
      <c r="A271" s="185"/>
      <c r="B271" s="170" t="s">
        <v>474</v>
      </c>
      <c r="C271" s="200" t="s">
        <v>475</v>
      </c>
      <c r="D271" s="222"/>
      <c r="E271" s="202"/>
      <c r="F271" s="223"/>
      <c r="G271" s="167"/>
      <c r="H271" s="188"/>
    </row>
    <row r="272" spans="1:11" ht="12.75">
      <c r="A272" s="185"/>
      <c r="B272" s="175" t="s">
        <v>476</v>
      </c>
      <c r="C272" s="200" t="s">
        <v>477</v>
      </c>
      <c r="D272" s="222">
        <v>25</v>
      </c>
      <c r="E272" s="202" t="s">
        <v>289</v>
      </c>
      <c r="F272" s="273"/>
      <c r="G272" s="274"/>
      <c r="H272" s="188">
        <f>(F272+G272)*D272</f>
        <v>0</v>
      </c>
      <c r="K272" s="224"/>
    </row>
    <row r="273" spans="1:11" ht="13.5" customHeight="1">
      <c r="A273" s="185"/>
      <c r="B273" s="175" t="s">
        <v>478</v>
      </c>
      <c r="C273" s="200" t="s">
        <v>479</v>
      </c>
      <c r="D273" s="222">
        <v>3</v>
      </c>
      <c r="E273" s="202" t="s">
        <v>17</v>
      </c>
      <c r="F273" s="283"/>
      <c r="G273" s="274"/>
      <c r="H273" s="225">
        <f>(F273+G273)*D273</f>
        <v>0</v>
      </c>
      <c r="K273" s="224"/>
    </row>
    <row r="274" spans="1:8" s="58" customFormat="1" ht="12.75">
      <c r="A274" s="210"/>
      <c r="B274" s="175" t="s">
        <v>480</v>
      </c>
      <c r="C274" s="87" t="s">
        <v>481</v>
      </c>
      <c r="D274" s="212"/>
      <c r="E274" s="165"/>
      <c r="F274" s="166"/>
      <c r="G274" s="167"/>
      <c r="H274" s="226"/>
    </row>
    <row r="275" spans="1:8" s="58" customFormat="1" ht="12.75">
      <c r="A275" s="210"/>
      <c r="B275" s="175" t="s">
        <v>482</v>
      </c>
      <c r="C275" s="87" t="s">
        <v>483</v>
      </c>
      <c r="D275" s="212">
        <v>20</v>
      </c>
      <c r="E275" s="165" t="s">
        <v>289</v>
      </c>
      <c r="F275" s="273"/>
      <c r="G275" s="274"/>
      <c r="H275" s="226">
        <f>(F275+G275)*D275</f>
        <v>0</v>
      </c>
    </row>
    <row r="276" spans="1:8" s="58" customFormat="1" ht="12.75">
      <c r="A276" s="210"/>
      <c r="B276" s="175" t="s">
        <v>484</v>
      </c>
      <c r="C276" s="87" t="s">
        <v>485</v>
      </c>
      <c r="D276" s="212"/>
      <c r="E276" s="165"/>
      <c r="F276" s="166"/>
      <c r="G276" s="167"/>
      <c r="H276" s="226"/>
    </row>
    <row r="277" spans="1:8" s="58" customFormat="1" ht="12.75">
      <c r="A277" s="210"/>
      <c r="B277" s="175" t="s">
        <v>486</v>
      </c>
      <c r="C277" s="87" t="s">
        <v>483</v>
      </c>
      <c r="D277" s="212">
        <v>10</v>
      </c>
      <c r="E277" s="184" t="s">
        <v>17</v>
      </c>
      <c r="F277" s="273"/>
      <c r="G277" s="274"/>
      <c r="H277" s="226">
        <f aca="true" t="shared" si="11" ref="H277:H286">(F277+G277)*D277</f>
        <v>0</v>
      </c>
    </row>
    <row r="278" spans="1:8" s="58" customFormat="1" ht="12.75">
      <c r="A278" s="210"/>
      <c r="B278" s="175" t="s">
        <v>487</v>
      </c>
      <c r="C278" s="87" t="s">
        <v>488</v>
      </c>
      <c r="D278" s="164">
        <v>8</v>
      </c>
      <c r="E278" s="165" t="s">
        <v>17</v>
      </c>
      <c r="F278" s="273"/>
      <c r="G278" s="274"/>
      <c r="H278" s="226">
        <f t="shared" si="11"/>
        <v>0</v>
      </c>
    </row>
    <row r="279" spans="1:8" s="58" customFormat="1" ht="12.75">
      <c r="A279" s="162"/>
      <c r="B279" s="175" t="s">
        <v>489</v>
      </c>
      <c r="C279" s="87" t="s">
        <v>351</v>
      </c>
      <c r="D279" s="164">
        <v>33</v>
      </c>
      <c r="E279" s="165" t="s">
        <v>289</v>
      </c>
      <c r="F279" s="273"/>
      <c r="G279" s="274"/>
      <c r="H279" s="176">
        <f t="shared" si="11"/>
        <v>0</v>
      </c>
    </row>
    <row r="280" spans="1:8" s="58" customFormat="1" ht="12.75">
      <c r="A280" s="162"/>
      <c r="B280" s="175" t="s">
        <v>490</v>
      </c>
      <c r="C280" s="87" t="s">
        <v>353</v>
      </c>
      <c r="D280" s="164">
        <v>33</v>
      </c>
      <c r="E280" s="165" t="s">
        <v>289</v>
      </c>
      <c r="F280" s="273"/>
      <c r="G280" s="274"/>
      <c r="H280" s="176">
        <f t="shared" si="11"/>
        <v>0</v>
      </c>
    </row>
    <row r="281" spans="1:8" s="58" customFormat="1" ht="12.75">
      <c r="A281" s="162"/>
      <c r="B281" s="175" t="s">
        <v>491</v>
      </c>
      <c r="C281" s="87" t="s">
        <v>355</v>
      </c>
      <c r="D281" s="164">
        <v>22</v>
      </c>
      <c r="E281" s="165" t="s">
        <v>17</v>
      </c>
      <c r="F281" s="273"/>
      <c r="G281" s="274"/>
      <c r="H281" s="176">
        <f t="shared" si="11"/>
        <v>0</v>
      </c>
    </row>
    <row r="282" spans="1:8" s="58" customFormat="1" ht="12.75">
      <c r="A282" s="162"/>
      <c r="B282" s="175" t="s">
        <v>492</v>
      </c>
      <c r="C282" s="87" t="s">
        <v>357</v>
      </c>
      <c r="D282" s="164">
        <v>4</v>
      </c>
      <c r="E282" s="165" t="s">
        <v>17</v>
      </c>
      <c r="F282" s="273"/>
      <c r="G282" s="274"/>
      <c r="H282" s="176">
        <f t="shared" si="11"/>
        <v>0</v>
      </c>
    </row>
    <row r="283" spans="1:8" s="58" customFormat="1" ht="12.75">
      <c r="A283" s="162"/>
      <c r="B283" s="175" t="s">
        <v>493</v>
      </c>
      <c r="C283" s="87" t="s">
        <v>359</v>
      </c>
      <c r="D283" s="164">
        <v>2</v>
      </c>
      <c r="E283" s="165" t="s">
        <v>17</v>
      </c>
      <c r="F283" s="273"/>
      <c r="G283" s="274"/>
      <c r="H283" s="176">
        <f t="shared" si="11"/>
        <v>0</v>
      </c>
    </row>
    <row r="284" spans="1:8" s="58" customFormat="1" ht="12.75">
      <c r="A284" s="162"/>
      <c r="B284" s="175" t="s">
        <v>494</v>
      </c>
      <c r="C284" s="87" t="s">
        <v>363</v>
      </c>
      <c r="D284" s="164">
        <v>11</v>
      </c>
      <c r="E284" s="165" t="s">
        <v>17</v>
      </c>
      <c r="F284" s="273"/>
      <c r="G284" s="274"/>
      <c r="H284" s="176">
        <f t="shared" si="11"/>
        <v>0</v>
      </c>
    </row>
    <row r="285" spans="1:8" s="58" customFormat="1" ht="12.75">
      <c r="A285" s="162"/>
      <c r="B285" s="175" t="s">
        <v>495</v>
      </c>
      <c r="C285" s="87" t="s">
        <v>365</v>
      </c>
      <c r="D285" s="164">
        <v>4</v>
      </c>
      <c r="E285" s="165" t="s">
        <v>17</v>
      </c>
      <c r="F285" s="273"/>
      <c r="G285" s="274"/>
      <c r="H285" s="176">
        <f t="shared" si="11"/>
        <v>0</v>
      </c>
    </row>
    <row r="286" spans="1:8" s="58" customFormat="1" ht="12.75">
      <c r="A286" s="162"/>
      <c r="B286" s="175" t="s">
        <v>496</v>
      </c>
      <c r="C286" s="87" t="s">
        <v>497</v>
      </c>
      <c r="D286" s="164">
        <v>10</v>
      </c>
      <c r="E286" s="165" t="s">
        <v>289</v>
      </c>
      <c r="F286" s="273"/>
      <c r="G286" s="274"/>
      <c r="H286" s="176">
        <f t="shared" si="11"/>
        <v>0</v>
      </c>
    </row>
    <row r="287" spans="1:8" s="58" customFormat="1" ht="12.75">
      <c r="A287" s="162"/>
      <c r="B287" s="163">
        <v>2</v>
      </c>
      <c r="C287" s="87" t="s">
        <v>498</v>
      </c>
      <c r="D287" s="164"/>
      <c r="E287" s="165"/>
      <c r="F287" s="166"/>
      <c r="G287" s="167"/>
      <c r="H287" s="176"/>
    </row>
    <row r="288" spans="1:8" ht="12.75">
      <c r="A288" s="227"/>
      <c r="B288" s="228" t="s">
        <v>23</v>
      </c>
      <c r="C288" s="200" t="s">
        <v>499</v>
      </c>
      <c r="D288" s="222">
        <v>30</v>
      </c>
      <c r="E288" s="202" t="s">
        <v>289</v>
      </c>
      <c r="F288" s="283"/>
      <c r="G288" s="274"/>
      <c r="H288" s="188">
        <f aca="true" t="shared" si="12" ref="H288:H301">(F288+G288)*D288</f>
        <v>0</v>
      </c>
    </row>
    <row r="289" spans="1:8" ht="25.5">
      <c r="A289" s="185"/>
      <c r="B289" s="228" t="s">
        <v>94</v>
      </c>
      <c r="C289" s="229" t="s">
        <v>500</v>
      </c>
      <c r="D289" s="230">
        <v>1</v>
      </c>
      <c r="E289" s="231" t="s">
        <v>17</v>
      </c>
      <c r="F289" s="284"/>
      <c r="G289" s="272"/>
      <c r="H289" s="188">
        <f t="shared" si="12"/>
        <v>0</v>
      </c>
    </row>
    <row r="290" spans="1:8" s="218" customFormat="1" ht="25.5" customHeight="1">
      <c r="A290" s="217"/>
      <c r="B290" s="228" t="s">
        <v>82</v>
      </c>
      <c r="C290" s="189" t="s">
        <v>501</v>
      </c>
      <c r="D290" s="190">
        <v>5</v>
      </c>
      <c r="E290" s="191" t="s">
        <v>17</v>
      </c>
      <c r="F290" s="277"/>
      <c r="G290" s="278"/>
      <c r="H290" s="193">
        <f t="shared" si="12"/>
        <v>0</v>
      </c>
    </row>
    <row r="291" spans="1:8" ht="25.5" customHeight="1">
      <c r="A291" s="185"/>
      <c r="B291" s="228" t="s">
        <v>84</v>
      </c>
      <c r="C291" s="189" t="s">
        <v>502</v>
      </c>
      <c r="D291" s="190">
        <v>4</v>
      </c>
      <c r="E291" s="191" t="s">
        <v>17</v>
      </c>
      <c r="F291" s="277"/>
      <c r="G291" s="278"/>
      <c r="H291" s="193">
        <f t="shared" si="12"/>
        <v>0</v>
      </c>
    </row>
    <row r="292" spans="1:8" ht="12.75">
      <c r="A292" s="185"/>
      <c r="B292" s="228" t="s">
        <v>95</v>
      </c>
      <c r="C292" s="87" t="s">
        <v>427</v>
      </c>
      <c r="D292" s="190">
        <v>4</v>
      </c>
      <c r="E292" s="191" t="s">
        <v>17</v>
      </c>
      <c r="F292" s="277"/>
      <c r="G292" s="278"/>
      <c r="H292" s="193">
        <f t="shared" si="12"/>
        <v>0</v>
      </c>
    </row>
    <row r="293" spans="1:8" s="58" customFormat="1" ht="12.75">
      <c r="A293" s="210"/>
      <c r="B293" s="228" t="s">
        <v>96</v>
      </c>
      <c r="C293" s="87" t="s">
        <v>433</v>
      </c>
      <c r="D293" s="164">
        <v>1</v>
      </c>
      <c r="E293" s="165" t="s">
        <v>17</v>
      </c>
      <c r="F293" s="273"/>
      <c r="G293" s="274"/>
      <c r="H293" s="176">
        <f t="shared" si="12"/>
        <v>0</v>
      </c>
    </row>
    <row r="294" spans="1:8" ht="12.75">
      <c r="A294" s="185"/>
      <c r="B294" s="228" t="s">
        <v>305</v>
      </c>
      <c r="C294" s="87" t="s">
        <v>503</v>
      </c>
      <c r="D294" s="164">
        <v>600</v>
      </c>
      <c r="E294" s="165" t="s">
        <v>289</v>
      </c>
      <c r="F294" s="285"/>
      <c r="G294" s="274"/>
      <c r="H294" s="188">
        <f t="shared" si="12"/>
        <v>0</v>
      </c>
    </row>
    <row r="295" spans="1:8" ht="12.75">
      <c r="A295" s="185"/>
      <c r="B295" s="228" t="s">
        <v>313</v>
      </c>
      <c r="C295" s="87" t="s">
        <v>504</v>
      </c>
      <c r="D295" s="164">
        <v>15</v>
      </c>
      <c r="E295" s="165" t="s">
        <v>289</v>
      </c>
      <c r="F295" s="273"/>
      <c r="G295" s="274"/>
      <c r="H295" s="188">
        <f t="shared" si="12"/>
        <v>0</v>
      </c>
    </row>
    <row r="296" spans="1:8" ht="14.25" customHeight="1">
      <c r="A296" s="232"/>
      <c r="B296" s="228" t="s">
        <v>320</v>
      </c>
      <c r="C296" s="87" t="s">
        <v>505</v>
      </c>
      <c r="D296" s="164">
        <v>1</v>
      </c>
      <c r="E296" s="165" t="s">
        <v>17</v>
      </c>
      <c r="F296" s="273"/>
      <c r="G296" s="274"/>
      <c r="H296" s="188">
        <f t="shared" si="12"/>
        <v>0</v>
      </c>
    </row>
    <row r="297" spans="1:8" ht="12.75">
      <c r="A297" s="232"/>
      <c r="B297" s="228" t="s">
        <v>322</v>
      </c>
      <c r="C297" s="87" t="s">
        <v>506</v>
      </c>
      <c r="D297" s="164">
        <v>1</v>
      </c>
      <c r="E297" s="165" t="s">
        <v>17</v>
      </c>
      <c r="F297" s="273"/>
      <c r="G297" s="274"/>
      <c r="H297" s="188">
        <f t="shared" si="12"/>
        <v>0</v>
      </c>
    </row>
    <row r="298" spans="1:8" ht="12.75">
      <c r="A298" s="232"/>
      <c r="B298" s="228" t="s">
        <v>324</v>
      </c>
      <c r="C298" s="87" t="s">
        <v>507</v>
      </c>
      <c r="D298" s="164">
        <v>20</v>
      </c>
      <c r="E298" s="165" t="s">
        <v>17</v>
      </c>
      <c r="F298" s="273"/>
      <c r="G298" s="274"/>
      <c r="H298" s="188">
        <f t="shared" si="12"/>
        <v>0</v>
      </c>
    </row>
    <row r="299" spans="1:8" ht="12.75">
      <c r="A299" s="232"/>
      <c r="B299" s="228" t="s">
        <v>330</v>
      </c>
      <c r="C299" s="87" t="s">
        <v>508</v>
      </c>
      <c r="D299" s="164">
        <v>20</v>
      </c>
      <c r="E299" s="165" t="s">
        <v>17</v>
      </c>
      <c r="F299" s="273"/>
      <c r="G299" s="274"/>
      <c r="H299" s="188">
        <f t="shared" si="12"/>
        <v>0</v>
      </c>
    </row>
    <row r="300" spans="1:8" ht="12.75">
      <c r="A300" s="232"/>
      <c r="B300" s="228" t="s">
        <v>334</v>
      </c>
      <c r="C300" s="87" t="s">
        <v>509</v>
      </c>
      <c r="D300" s="164">
        <v>1</v>
      </c>
      <c r="E300" s="165" t="s">
        <v>17</v>
      </c>
      <c r="F300" s="273"/>
      <c r="G300" s="274"/>
      <c r="H300" s="188">
        <f t="shared" si="12"/>
        <v>0</v>
      </c>
    </row>
    <row r="301" spans="1:8" ht="12.75">
      <c r="A301" s="232"/>
      <c r="B301" s="228" t="s">
        <v>336</v>
      </c>
      <c r="C301" s="219" t="s">
        <v>510</v>
      </c>
      <c r="D301" s="164">
        <v>8</v>
      </c>
      <c r="E301" s="165" t="s">
        <v>17</v>
      </c>
      <c r="F301" s="273"/>
      <c r="G301" s="274"/>
      <c r="H301" s="188">
        <f t="shared" si="12"/>
        <v>0</v>
      </c>
    </row>
    <row r="302" spans="1:8" ht="12.75">
      <c r="A302" s="232"/>
      <c r="B302" s="233"/>
      <c r="C302" s="94" t="s">
        <v>553</v>
      </c>
      <c r="D302" s="222"/>
      <c r="E302" s="202"/>
      <c r="F302" s="206">
        <f>SUMPRODUCT(D234:D301,F234:F301)</f>
        <v>0</v>
      </c>
      <c r="G302" s="207">
        <f>SUMPRODUCT(D234:D301,G234:G301)</f>
        <v>0</v>
      </c>
      <c r="H302" s="161">
        <f>SUM(F302:G302)</f>
        <v>0</v>
      </c>
    </row>
    <row r="303" spans="1:8" s="42" customFormat="1" ht="12.75">
      <c r="A303" s="155"/>
      <c r="B303" s="156" t="s">
        <v>511</v>
      </c>
      <c r="C303" s="94" t="s">
        <v>512</v>
      </c>
      <c r="D303" s="157"/>
      <c r="E303" s="158"/>
      <c r="F303" s="159"/>
      <c r="G303" s="160"/>
      <c r="H303" s="161"/>
    </row>
    <row r="304" spans="1:8" ht="12.75">
      <c r="A304" s="185"/>
      <c r="B304" s="233">
        <v>1</v>
      </c>
      <c r="C304" s="200" t="s">
        <v>513</v>
      </c>
      <c r="D304" s="222"/>
      <c r="E304" s="202"/>
      <c r="F304" s="223"/>
      <c r="G304" s="203"/>
      <c r="H304" s="234"/>
    </row>
    <row r="305" spans="1:8" ht="12.75">
      <c r="A305" s="227"/>
      <c r="B305" s="228" t="s">
        <v>20</v>
      </c>
      <c r="C305" s="87" t="s">
        <v>514</v>
      </c>
      <c r="D305" s="222">
        <v>15</v>
      </c>
      <c r="E305" s="202" t="s">
        <v>289</v>
      </c>
      <c r="F305" s="283"/>
      <c r="G305" s="274"/>
      <c r="H305" s="188">
        <f>(F305+G305)*D305</f>
        <v>0</v>
      </c>
    </row>
    <row r="306" spans="1:8" ht="12.75">
      <c r="A306" s="227"/>
      <c r="B306" s="228" t="s">
        <v>21</v>
      </c>
      <c r="C306" s="87" t="s">
        <v>515</v>
      </c>
      <c r="D306" s="222">
        <v>33</v>
      </c>
      <c r="E306" s="202" t="s">
        <v>289</v>
      </c>
      <c r="F306" s="283"/>
      <c r="G306" s="274"/>
      <c r="H306" s="188">
        <f aca="true" t="shared" si="13" ref="H306:H327">(F306+G306)*D306</f>
        <v>0</v>
      </c>
    </row>
    <row r="307" spans="1:8" s="58" customFormat="1" ht="12.75">
      <c r="A307" s="210"/>
      <c r="B307" s="228" t="s">
        <v>22</v>
      </c>
      <c r="C307" s="87" t="s">
        <v>425</v>
      </c>
      <c r="D307" s="212">
        <v>9</v>
      </c>
      <c r="E307" s="165" t="s">
        <v>289</v>
      </c>
      <c r="F307" s="273"/>
      <c r="G307" s="274"/>
      <c r="H307" s="176">
        <f t="shared" si="13"/>
        <v>0</v>
      </c>
    </row>
    <row r="308" spans="1:8" s="58" customFormat="1" ht="12.75">
      <c r="A308" s="162"/>
      <c r="B308" s="228" t="s">
        <v>46</v>
      </c>
      <c r="C308" s="87" t="s">
        <v>516</v>
      </c>
      <c r="D308" s="164">
        <v>2</v>
      </c>
      <c r="E308" s="165" t="s">
        <v>17</v>
      </c>
      <c r="F308" s="273"/>
      <c r="G308" s="274"/>
      <c r="H308" s="176">
        <f t="shared" si="13"/>
        <v>0</v>
      </c>
    </row>
    <row r="309" spans="1:8" s="58" customFormat="1" ht="12.75">
      <c r="A309" s="162"/>
      <c r="B309" s="228" t="s">
        <v>47</v>
      </c>
      <c r="C309" s="87" t="s">
        <v>517</v>
      </c>
      <c r="D309" s="164">
        <v>6</v>
      </c>
      <c r="E309" s="165" t="s">
        <v>17</v>
      </c>
      <c r="F309" s="273"/>
      <c r="G309" s="274"/>
      <c r="H309" s="176">
        <f t="shared" si="13"/>
        <v>0</v>
      </c>
    </row>
    <row r="310" spans="1:8" s="58" customFormat="1" ht="12.75">
      <c r="A310" s="162"/>
      <c r="B310" s="228" t="s">
        <v>51</v>
      </c>
      <c r="C310" s="87" t="s">
        <v>427</v>
      </c>
      <c r="D310" s="164">
        <v>4</v>
      </c>
      <c r="E310" s="165" t="s">
        <v>17</v>
      </c>
      <c r="F310" s="273"/>
      <c r="G310" s="274"/>
      <c r="H310" s="176">
        <f t="shared" si="13"/>
        <v>0</v>
      </c>
    </row>
    <row r="311" spans="1:8" ht="12.75">
      <c r="A311" s="185"/>
      <c r="B311" s="228" t="s">
        <v>251</v>
      </c>
      <c r="C311" s="87" t="s">
        <v>518</v>
      </c>
      <c r="D311" s="164">
        <v>2</v>
      </c>
      <c r="E311" s="165" t="s">
        <v>17</v>
      </c>
      <c r="F311" s="273"/>
      <c r="G311" s="274"/>
      <c r="H311" s="176">
        <f>(F311+G311)*D311</f>
        <v>0</v>
      </c>
    </row>
    <row r="312" spans="1:8" s="58" customFormat="1" ht="12.75">
      <c r="A312" s="162"/>
      <c r="B312" s="228" t="s">
        <v>291</v>
      </c>
      <c r="C312" s="87" t="s">
        <v>441</v>
      </c>
      <c r="D312" s="164">
        <v>6</v>
      </c>
      <c r="E312" s="165" t="s">
        <v>289</v>
      </c>
      <c r="F312" s="273"/>
      <c r="G312" s="274"/>
      <c r="H312" s="176">
        <f>(F312+G312)*D312</f>
        <v>0</v>
      </c>
    </row>
    <row r="313" spans="1:8" s="218" customFormat="1" ht="25.5" customHeight="1">
      <c r="A313" s="217"/>
      <c r="B313" s="228" t="s">
        <v>293</v>
      </c>
      <c r="C313" s="189" t="s">
        <v>501</v>
      </c>
      <c r="D313" s="190">
        <v>1</v>
      </c>
      <c r="E313" s="191" t="s">
        <v>17</v>
      </c>
      <c r="F313" s="277"/>
      <c r="G313" s="278"/>
      <c r="H313" s="193">
        <f>(F313+G313)*D313</f>
        <v>0</v>
      </c>
    </row>
    <row r="314" spans="1:8" ht="25.5" customHeight="1">
      <c r="A314" s="185"/>
      <c r="B314" s="228" t="s">
        <v>423</v>
      </c>
      <c r="C314" s="189" t="s">
        <v>502</v>
      </c>
      <c r="D314" s="190">
        <v>1</v>
      </c>
      <c r="E314" s="191" t="s">
        <v>17</v>
      </c>
      <c r="F314" s="277"/>
      <c r="G314" s="278"/>
      <c r="H314" s="193">
        <f>(F314+G314)*D314</f>
        <v>0</v>
      </c>
    </row>
    <row r="315" spans="1:8" ht="25.5" customHeight="1">
      <c r="A315" s="185"/>
      <c r="B315" s="228" t="s">
        <v>424</v>
      </c>
      <c r="C315" s="189" t="s">
        <v>519</v>
      </c>
      <c r="D315" s="190">
        <v>1</v>
      </c>
      <c r="E315" s="191" t="s">
        <v>17</v>
      </c>
      <c r="F315" s="277"/>
      <c r="G315" s="278"/>
      <c r="H315" s="193">
        <f>(F315+G315)*D315</f>
        <v>0</v>
      </c>
    </row>
    <row r="316" spans="1:8" ht="12.75">
      <c r="A316" s="185"/>
      <c r="B316" s="228" t="s">
        <v>426</v>
      </c>
      <c r="C316" s="200" t="s">
        <v>520</v>
      </c>
      <c r="D316" s="222">
        <v>300</v>
      </c>
      <c r="E316" s="202" t="s">
        <v>289</v>
      </c>
      <c r="F316" s="283"/>
      <c r="G316" s="274"/>
      <c r="H316" s="188">
        <f t="shared" si="13"/>
        <v>0</v>
      </c>
    </row>
    <row r="317" spans="1:8" ht="12.75">
      <c r="A317" s="232"/>
      <c r="B317" s="228" t="s">
        <v>428</v>
      </c>
      <c r="C317" s="200" t="s">
        <v>521</v>
      </c>
      <c r="D317" s="222">
        <v>1</v>
      </c>
      <c r="E317" s="202" t="s">
        <v>17</v>
      </c>
      <c r="F317" s="283"/>
      <c r="G317" s="274"/>
      <c r="H317" s="188">
        <f t="shared" si="13"/>
        <v>0</v>
      </c>
    </row>
    <row r="318" spans="1:8" ht="12.75">
      <c r="A318" s="232"/>
      <c r="B318" s="228" t="s">
        <v>432</v>
      </c>
      <c r="C318" s="200" t="s">
        <v>522</v>
      </c>
      <c r="D318" s="222">
        <v>1</v>
      </c>
      <c r="E318" s="202" t="s">
        <v>17</v>
      </c>
      <c r="F318" s="283"/>
      <c r="G318" s="274"/>
      <c r="H318" s="188">
        <f t="shared" si="13"/>
        <v>0</v>
      </c>
    </row>
    <row r="319" spans="1:8" ht="12.75">
      <c r="A319" s="185"/>
      <c r="B319" s="228" t="s">
        <v>434</v>
      </c>
      <c r="C319" s="87" t="s">
        <v>523</v>
      </c>
      <c r="D319" s="222">
        <v>20</v>
      </c>
      <c r="E319" s="202" t="s">
        <v>289</v>
      </c>
      <c r="F319" s="283"/>
      <c r="G319" s="274"/>
      <c r="H319" s="188">
        <f>(F319+G319)*D319</f>
        <v>0</v>
      </c>
    </row>
    <row r="320" spans="1:8" ht="12.75">
      <c r="A320" s="185"/>
      <c r="B320" s="228" t="s">
        <v>436</v>
      </c>
      <c r="C320" s="87" t="s">
        <v>524</v>
      </c>
      <c r="D320" s="222">
        <v>45</v>
      </c>
      <c r="E320" s="202" t="s">
        <v>289</v>
      </c>
      <c r="F320" s="283"/>
      <c r="G320" s="274"/>
      <c r="H320" s="188">
        <f t="shared" si="13"/>
        <v>0</v>
      </c>
    </row>
    <row r="321" spans="1:8" ht="12.75">
      <c r="A321" s="185"/>
      <c r="B321" s="228" t="s">
        <v>438</v>
      </c>
      <c r="C321" s="87" t="s">
        <v>525</v>
      </c>
      <c r="D321" s="222">
        <v>10</v>
      </c>
      <c r="E321" s="202" t="s">
        <v>289</v>
      </c>
      <c r="F321" s="283"/>
      <c r="G321" s="274"/>
      <c r="H321" s="188">
        <f t="shared" si="13"/>
        <v>0</v>
      </c>
    </row>
    <row r="322" spans="1:8" ht="12.75">
      <c r="A322" s="185"/>
      <c r="B322" s="228" t="s">
        <v>440</v>
      </c>
      <c r="C322" s="200" t="s">
        <v>526</v>
      </c>
      <c r="D322" s="222">
        <v>10</v>
      </c>
      <c r="E322" s="202" t="s">
        <v>17</v>
      </c>
      <c r="F322" s="283"/>
      <c r="G322" s="274"/>
      <c r="H322" s="188">
        <f t="shared" si="13"/>
        <v>0</v>
      </c>
    </row>
    <row r="323" spans="1:8" ht="12.75">
      <c r="A323" s="232"/>
      <c r="B323" s="228" t="s">
        <v>442</v>
      </c>
      <c r="C323" s="219" t="s">
        <v>510</v>
      </c>
      <c r="D323" s="164">
        <v>20</v>
      </c>
      <c r="E323" s="165" t="s">
        <v>17</v>
      </c>
      <c r="F323" s="273"/>
      <c r="G323" s="274"/>
      <c r="H323" s="188">
        <f t="shared" si="13"/>
        <v>0</v>
      </c>
    </row>
    <row r="324" spans="1:8" ht="12.75">
      <c r="A324" s="227"/>
      <c r="B324" s="228" t="s">
        <v>444</v>
      </c>
      <c r="C324" s="87" t="s">
        <v>527</v>
      </c>
      <c r="D324" s="164"/>
      <c r="E324" s="165"/>
      <c r="F324" s="166"/>
      <c r="G324" s="167"/>
      <c r="H324" s="188"/>
    </row>
    <row r="325" spans="1:8" ht="12.75">
      <c r="A325" s="185"/>
      <c r="B325" s="163" t="s">
        <v>448</v>
      </c>
      <c r="C325" s="87" t="s">
        <v>528</v>
      </c>
      <c r="D325" s="222">
        <v>2</v>
      </c>
      <c r="E325" s="202" t="s">
        <v>17</v>
      </c>
      <c r="F325" s="283"/>
      <c r="G325" s="274"/>
      <c r="H325" s="188">
        <f>(F325+G325)*D325</f>
        <v>0</v>
      </c>
    </row>
    <row r="326" spans="1:8" ht="12.75">
      <c r="A326" s="232"/>
      <c r="B326" s="235" t="s">
        <v>452</v>
      </c>
      <c r="C326" s="200" t="s">
        <v>529</v>
      </c>
      <c r="D326" s="222">
        <v>12</v>
      </c>
      <c r="E326" s="202" t="s">
        <v>17</v>
      </c>
      <c r="F326" s="283"/>
      <c r="G326" s="274"/>
      <c r="H326" s="188">
        <f t="shared" si="13"/>
        <v>0</v>
      </c>
    </row>
    <row r="327" spans="1:8" ht="12.75">
      <c r="A327" s="232"/>
      <c r="B327" s="235" t="s">
        <v>454</v>
      </c>
      <c r="C327" s="200" t="s">
        <v>530</v>
      </c>
      <c r="D327" s="222">
        <v>10</v>
      </c>
      <c r="E327" s="202" t="s">
        <v>17</v>
      </c>
      <c r="F327" s="283"/>
      <c r="G327" s="274"/>
      <c r="H327" s="188">
        <f t="shared" si="13"/>
        <v>0</v>
      </c>
    </row>
    <row r="328" spans="1:8" ht="12.75">
      <c r="A328" s="185"/>
      <c r="B328" s="233"/>
      <c r="C328" s="94" t="s">
        <v>555</v>
      </c>
      <c r="D328" s="222"/>
      <c r="E328" s="202"/>
      <c r="F328" s="206">
        <f>SUMPRODUCT(D305:D327,F305:F327)</f>
        <v>0</v>
      </c>
      <c r="G328" s="207">
        <f>SUMPRODUCT(D305:D327,G305:G327)</f>
        <v>0</v>
      </c>
      <c r="H328" s="161">
        <f>SUM(F328:G328)</f>
        <v>0</v>
      </c>
    </row>
    <row r="329" spans="1:8" s="42" customFormat="1" ht="12.75">
      <c r="A329" s="155"/>
      <c r="B329" s="156" t="s">
        <v>531</v>
      </c>
      <c r="C329" s="94" t="s">
        <v>532</v>
      </c>
      <c r="D329" s="157"/>
      <c r="E329" s="158"/>
      <c r="F329" s="159"/>
      <c r="G329" s="160"/>
      <c r="H329" s="161"/>
    </row>
    <row r="330" spans="1:8" ht="25.5">
      <c r="A330" s="185"/>
      <c r="B330" s="233">
        <v>1</v>
      </c>
      <c r="C330" s="200" t="s">
        <v>533</v>
      </c>
      <c r="D330" s="222"/>
      <c r="E330" s="202"/>
      <c r="F330" s="223"/>
      <c r="G330" s="203"/>
      <c r="H330" s="234"/>
    </row>
    <row r="331" spans="1:8" ht="25.5">
      <c r="A331" s="216"/>
      <c r="B331" s="236" t="s">
        <v>20</v>
      </c>
      <c r="C331" s="237" t="s">
        <v>534</v>
      </c>
      <c r="D331" s="230">
        <v>1</v>
      </c>
      <c r="E331" s="231" t="s">
        <v>17</v>
      </c>
      <c r="F331" s="284"/>
      <c r="G331" s="286"/>
      <c r="H331" s="188">
        <f>(F331+G331)*D331</f>
        <v>0</v>
      </c>
    </row>
    <row r="332" spans="1:8" ht="12.75">
      <c r="A332" s="227"/>
      <c r="B332" s="236" t="s">
        <v>21</v>
      </c>
      <c r="C332" s="87" t="s">
        <v>515</v>
      </c>
      <c r="D332" s="222">
        <v>20</v>
      </c>
      <c r="E332" s="202" t="s">
        <v>289</v>
      </c>
      <c r="F332" s="283"/>
      <c r="G332" s="274"/>
      <c r="H332" s="188">
        <f>(F332+G332)*D332</f>
        <v>0</v>
      </c>
    </row>
    <row r="333" spans="1:8" ht="12.75">
      <c r="A333" s="227"/>
      <c r="B333" s="236" t="s">
        <v>22</v>
      </c>
      <c r="C333" s="87" t="s">
        <v>499</v>
      </c>
      <c r="D333" s="164">
        <v>90</v>
      </c>
      <c r="E333" s="165" t="s">
        <v>289</v>
      </c>
      <c r="F333" s="273"/>
      <c r="G333" s="274"/>
      <c r="H333" s="188">
        <f aca="true" t="shared" si="14" ref="H333:H347">(F333+G333)*D333</f>
        <v>0</v>
      </c>
    </row>
    <row r="334" spans="1:8" s="58" customFormat="1" ht="12.75">
      <c r="A334" s="162"/>
      <c r="B334" s="236" t="s">
        <v>46</v>
      </c>
      <c r="C334" s="200" t="s">
        <v>441</v>
      </c>
      <c r="D334" s="222">
        <v>12</v>
      </c>
      <c r="E334" s="202" t="s">
        <v>289</v>
      </c>
      <c r="F334" s="273"/>
      <c r="G334" s="274"/>
      <c r="H334" s="188">
        <f t="shared" si="14"/>
        <v>0</v>
      </c>
    </row>
    <row r="335" spans="1:8" s="58" customFormat="1" ht="12.75">
      <c r="A335" s="162"/>
      <c r="B335" s="236" t="s">
        <v>47</v>
      </c>
      <c r="C335" s="87" t="s">
        <v>517</v>
      </c>
      <c r="D335" s="164">
        <v>4</v>
      </c>
      <c r="E335" s="165" t="s">
        <v>17</v>
      </c>
      <c r="F335" s="273"/>
      <c r="G335" s="274"/>
      <c r="H335" s="176">
        <f t="shared" si="14"/>
        <v>0</v>
      </c>
    </row>
    <row r="336" spans="1:8" ht="12.75">
      <c r="A336" s="185"/>
      <c r="B336" s="236" t="s">
        <v>51</v>
      </c>
      <c r="C336" s="200" t="s">
        <v>535</v>
      </c>
      <c r="D336" s="222">
        <v>35</v>
      </c>
      <c r="E336" s="202" t="s">
        <v>17</v>
      </c>
      <c r="F336" s="283"/>
      <c r="G336" s="274"/>
      <c r="H336" s="188">
        <f t="shared" si="14"/>
        <v>0</v>
      </c>
    </row>
    <row r="337" spans="1:8" s="58" customFormat="1" ht="12.75">
      <c r="A337" s="210"/>
      <c r="B337" s="236" t="s">
        <v>251</v>
      </c>
      <c r="C337" s="87" t="s">
        <v>433</v>
      </c>
      <c r="D337" s="164">
        <v>4</v>
      </c>
      <c r="E337" s="165" t="s">
        <v>17</v>
      </c>
      <c r="F337" s="273"/>
      <c r="G337" s="274"/>
      <c r="H337" s="176">
        <f>(F337+G337)*D337</f>
        <v>0</v>
      </c>
    </row>
    <row r="338" spans="1:8" s="58" customFormat="1" ht="25.5">
      <c r="A338" s="210"/>
      <c r="B338" s="236" t="s">
        <v>291</v>
      </c>
      <c r="C338" s="87" t="s">
        <v>536</v>
      </c>
      <c r="D338" s="164">
        <v>1</v>
      </c>
      <c r="E338" s="165" t="s">
        <v>17</v>
      </c>
      <c r="F338" s="273"/>
      <c r="G338" s="274"/>
      <c r="H338" s="176">
        <f>(F338+G338)*D338</f>
        <v>0</v>
      </c>
    </row>
    <row r="339" spans="1:8" s="58" customFormat="1" ht="12.75">
      <c r="A339" s="162"/>
      <c r="B339" s="236" t="s">
        <v>293</v>
      </c>
      <c r="C339" s="87" t="s">
        <v>518</v>
      </c>
      <c r="D339" s="164">
        <v>7</v>
      </c>
      <c r="E339" s="165" t="s">
        <v>17</v>
      </c>
      <c r="F339" s="273"/>
      <c r="G339" s="274"/>
      <c r="H339" s="176">
        <f>(F339+G339)*D339</f>
        <v>0</v>
      </c>
    </row>
    <row r="340" spans="1:8" ht="27" customHeight="1">
      <c r="A340" s="185"/>
      <c r="B340" s="236" t="s">
        <v>423</v>
      </c>
      <c r="C340" s="189" t="s">
        <v>537</v>
      </c>
      <c r="D340" s="238">
        <v>3</v>
      </c>
      <c r="E340" s="239" t="s">
        <v>17</v>
      </c>
      <c r="F340" s="282"/>
      <c r="G340" s="272"/>
      <c r="H340" s="188">
        <f t="shared" si="14"/>
        <v>0</v>
      </c>
    </row>
    <row r="341" spans="1:8" s="58" customFormat="1" ht="12.75">
      <c r="A341" s="162"/>
      <c r="B341" s="236" t="s">
        <v>424</v>
      </c>
      <c r="C341" s="240" t="s">
        <v>538</v>
      </c>
      <c r="D341" s="183">
        <v>11</v>
      </c>
      <c r="E341" s="184" t="s">
        <v>17</v>
      </c>
      <c r="F341" s="271"/>
      <c r="G341" s="272"/>
      <c r="H341" s="176">
        <f>(F341+G341)*D341</f>
        <v>0</v>
      </c>
    </row>
    <row r="342" spans="1:8" s="58" customFormat="1" ht="12.75">
      <c r="A342" s="162"/>
      <c r="B342" s="236" t="s">
        <v>426</v>
      </c>
      <c r="C342" s="87" t="s">
        <v>539</v>
      </c>
      <c r="D342" s="164">
        <v>55</v>
      </c>
      <c r="E342" s="165" t="s">
        <v>289</v>
      </c>
      <c r="F342" s="273"/>
      <c r="G342" s="274"/>
      <c r="H342" s="176">
        <f>(F342+G342)*D342</f>
        <v>0</v>
      </c>
    </row>
    <row r="343" spans="1:8" s="58" customFormat="1" ht="12.75">
      <c r="A343" s="162"/>
      <c r="B343" s="236" t="s">
        <v>428</v>
      </c>
      <c r="C343" s="87" t="s">
        <v>540</v>
      </c>
      <c r="D343" s="164">
        <v>80</v>
      </c>
      <c r="E343" s="165" t="s">
        <v>289</v>
      </c>
      <c r="F343" s="273"/>
      <c r="G343" s="274"/>
      <c r="H343" s="176">
        <f t="shared" si="14"/>
        <v>0</v>
      </c>
    </row>
    <row r="344" spans="1:8" ht="12.75">
      <c r="A344" s="185"/>
      <c r="B344" s="236" t="s">
        <v>432</v>
      </c>
      <c r="C344" s="200" t="s">
        <v>541</v>
      </c>
      <c r="D344" s="222">
        <v>180</v>
      </c>
      <c r="E344" s="202" t="s">
        <v>289</v>
      </c>
      <c r="F344" s="283"/>
      <c r="G344" s="274"/>
      <c r="H344" s="188">
        <f t="shared" si="14"/>
        <v>0</v>
      </c>
    </row>
    <row r="345" spans="1:8" ht="12.75">
      <c r="A345" s="185"/>
      <c r="B345" s="236" t="s">
        <v>434</v>
      </c>
      <c r="C345" s="87" t="s">
        <v>542</v>
      </c>
      <c r="D345" s="222">
        <v>90</v>
      </c>
      <c r="E345" s="202" t="s">
        <v>289</v>
      </c>
      <c r="F345" s="283"/>
      <c r="G345" s="274"/>
      <c r="H345" s="188">
        <f t="shared" si="14"/>
        <v>0</v>
      </c>
    </row>
    <row r="346" spans="1:8" ht="12.75">
      <c r="A346" s="185"/>
      <c r="B346" s="236" t="s">
        <v>436</v>
      </c>
      <c r="C346" s="200" t="s">
        <v>543</v>
      </c>
      <c r="D346" s="222">
        <v>22</v>
      </c>
      <c r="E346" s="202" t="s">
        <v>17</v>
      </c>
      <c r="F346" s="283"/>
      <c r="G346" s="274"/>
      <c r="H346" s="188">
        <f t="shared" si="14"/>
        <v>0</v>
      </c>
    </row>
    <row r="347" spans="1:8" ht="12.75">
      <c r="A347" s="185"/>
      <c r="B347" s="236" t="s">
        <v>438</v>
      </c>
      <c r="C347" s="200" t="s">
        <v>544</v>
      </c>
      <c r="D347" s="222">
        <v>2</v>
      </c>
      <c r="E347" s="202" t="s">
        <v>545</v>
      </c>
      <c r="F347" s="283"/>
      <c r="G347" s="274"/>
      <c r="H347" s="188">
        <f t="shared" si="14"/>
        <v>0</v>
      </c>
    </row>
    <row r="348" spans="1:8" ht="12.75">
      <c r="A348" s="185"/>
      <c r="B348" s="236" t="s">
        <v>440</v>
      </c>
      <c r="C348" s="200" t="s">
        <v>546</v>
      </c>
      <c r="D348" s="222">
        <v>4</v>
      </c>
      <c r="E348" s="202" t="s">
        <v>289</v>
      </c>
      <c r="F348" s="283"/>
      <c r="G348" s="274"/>
      <c r="H348" s="188">
        <f>(F348+G348)*D348</f>
        <v>0</v>
      </c>
    </row>
    <row r="349" spans="1:8" ht="12.75">
      <c r="A349" s="185"/>
      <c r="B349" s="233"/>
      <c r="C349" s="94" t="s">
        <v>554</v>
      </c>
      <c r="D349" s="222"/>
      <c r="E349" s="202"/>
      <c r="F349" s="206">
        <f>SUMPRODUCT(D331:D348,F331:F348)</f>
        <v>0</v>
      </c>
      <c r="G349" s="207">
        <f>SUMPRODUCT(D331:D348,G331:G348)</f>
        <v>0</v>
      </c>
      <c r="H349" s="161">
        <f>SUM(F349:G349)</f>
        <v>0</v>
      </c>
    </row>
    <row r="350" spans="1:8" s="42" customFormat="1" ht="25.5">
      <c r="A350" s="155"/>
      <c r="B350" s="156" t="s">
        <v>547</v>
      </c>
      <c r="C350" s="94" t="s">
        <v>548</v>
      </c>
      <c r="D350" s="157"/>
      <c r="E350" s="158"/>
      <c r="F350" s="159"/>
      <c r="G350" s="160"/>
      <c r="H350" s="161"/>
    </row>
    <row r="351" spans="1:8" ht="12.75">
      <c r="A351" s="185"/>
      <c r="B351" s="233">
        <v>1</v>
      </c>
      <c r="C351" s="200" t="s">
        <v>549</v>
      </c>
      <c r="D351" s="222">
        <v>1</v>
      </c>
      <c r="E351" s="202" t="s">
        <v>550</v>
      </c>
      <c r="F351" s="283"/>
      <c r="G351" s="280"/>
      <c r="H351" s="188">
        <f>(F351+G351)*D351</f>
        <v>0</v>
      </c>
    </row>
    <row r="352" spans="1:8" ht="12.75">
      <c r="A352" s="185"/>
      <c r="B352" s="233">
        <v>2</v>
      </c>
      <c r="C352" s="200" t="s">
        <v>551</v>
      </c>
      <c r="D352" s="222">
        <v>1</v>
      </c>
      <c r="E352" s="202" t="s">
        <v>17</v>
      </c>
      <c r="F352" s="283"/>
      <c r="G352" s="280"/>
      <c r="H352" s="188">
        <f>(F352+G352)*D352</f>
        <v>0</v>
      </c>
    </row>
    <row r="353" spans="1:8" ht="12.75">
      <c r="A353" s="185"/>
      <c r="B353" s="233">
        <v>3</v>
      </c>
      <c r="C353" s="200" t="s">
        <v>559</v>
      </c>
      <c r="D353" s="222">
        <v>8</v>
      </c>
      <c r="E353" s="202" t="s">
        <v>289</v>
      </c>
      <c r="F353" s="283"/>
      <c r="G353" s="280"/>
      <c r="H353" s="188">
        <f>(F353+G353)*D353</f>
        <v>0</v>
      </c>
    </row>
    <row r="354" spans="1:8" ht="12.75">
      <c r="A354" s="185"/>
      <c r="B354" s="233"/>
      <c r="C354" s="241" t="s">
        <v>556</v>
      </c>
      <c r="D354" s="222"/>
      <c r="E354" s="202"/>
      <c r="F354" s="206">
        <f>SUMPRODUCT(D351:D353,F351:F353)</f>
        <v>0</v>
      </c>
      <c r="G354" s="207">
        <f>SUMPRODUCT(D351:D353,G351:G353)</f>
        <v>0</v>
      </c>
      <c r="H354" s="161">
        <f>SUM(F354:G354)</f>
        <v>0</v>
      </c>
    </row>
    <row r="355" spans="1:10" ht="12.75">
      <c r="A355" s="242"/>
      <c r="B355" s="243"/>
      <c r="C355" s="244" t="s">
        <v>44</v>
      </c>
      <c r="D355" s="245"/>
      <c r="E355" s="246"/>
      <c r="F355" s="247">
        <f>SUMPRODUCT(D13:D354,F13:F354)</f>
        <v>0</v>
      </c>
      <c r="G355" s="247">
        <f>SUMPRODUCT(D13:D354,G13:G354)</f>
        <v>0</v>
      </c>
      <c r="H355" s="248">
        <f>SUM(H148+H354,H349,H328,H302,H231,H137)</f>
        <v>0</v>
      </c>
      <c r="I355" s="224"/>
      <c r="J355" s="224"/>
    </row>
    <row r="356" spans="1:8" s="251" customFormat="1" ht="12.75">
      <c r="A356" s="249"/>
      <c r="B356" s="250"/>
      <c r="C356" s="297" t="s">
        <v>172</v>
      </c>
      <c r="D356" s="298"/>
      <c r="E356" s="298"/>
      <c r="F356" s="298"/>
      <c r="G356" s="298"/>
      <c r="H356" s="299"/>
    </row>
    <row r="357" spans="1:8" s="58" customFormat="1" ht="12.75">
      <c r="A357" s="252"/>
      <c r="B357" s="253"/>
      <c r="C357" s="300" t="s">
        <v>173</v>
      </c>
      <c r="D357" s="300"/>
      <c r="E357" s="300"/>
      <c r="F357" s="300"/>
      <c r="G357" s="300"/>
      <c r="H357" s="301"/>
    </row>
    <row r="358" spans="1:8" s="58" customFormat="1" ht="62.25" customHeight="1">
      <c r="A358" s="254"/>
      <c r="B358" s="255"/>
      <c r="C358" s="302" t="s">
        <v>174</v>
      </c>
      <c r="D358" s="303"/>
      <c r="E358" s="303"/>
      <c r="F358" s="303"/>
      <c r="G358" s="303"/>
      <c r="H358" s="304"/>
    </row>
    <row r="359" spans="1:8" s="58" customFormat="1" ht="12.75">
      <c r="A359" s="254"/>
      <c r="B359" s="255"/>
      <c r="C359" s="309" t="s">
        <v>175</v>
      </c>
      <c r="D359" s="310"/>
      <c r="E359" s="310"/>
      <c r="F359" s="310"/>
      <c r="G359" s="310"/>
      <c r="H359" s="311"/>
    </row>
    <row r="360" spans="1:8" s="58" customFormat="1" ht="12.75">
      <c r="A360" s="254"/>
      <c r="B360" s="255"/>
      <c r="C360" s="312" t="s">
        <v>176</v>
      </c>
      <c r="D360" s="313"/>
      <c r="E360" s="313"/>
      <c r="F360" s="313"/>
      <c r="G360" s="313"/>
      <c r="H360" s="314"/>
    </row>
    <row r="361" spans="1:8" s="58" customFormat="1" ht="24.75" customHeight="1">
      <c r="A361" s="254"/>
      <c r="B361" s="255"/>
      <c r="C361" s="302" t="s">
        <v>235</v>
      </c>
      <c r="D361" s="303"/>
      <c r="E361" s="303"/>
      <c r="F361" s="303"/>
      <c r="G361" s="303"/>
      <c r="H361" s="304"/>
    </row>
    <row r="362" spans="1:8" s="58" customFormat="1" ht="23.25" customHeight="1">
      <c r="A362" s="254"/>
      <c r="B362" s="255"/>
      <c r="C362" s="309" t="s">
        <v>177</v>
      </c>
      <c r="D362" s="310"/>
      <c r="E362" s="310"/>
      <c r="F362" s="310"/>
      <c r="G362" s="310"/>
      <c r="H362" s="311"/>
    </row>
    <row r="363" spans="1:8" s="58" customFormat="1" ht="12.75">
      <c r="A363" s="254"/>
      <c r="B363" s="255"/>
      <c r="C363" s="309" t="s">
        <v>178</v>
      </c>
      <c r="D363" s="310"/>
      <c r="E363" s="310"/>
      <c r="F363" s="310"/>
      <c r="G363" s="310"/>
      <c r="H363" s="311"/>
    </row>
    <row r="364" spans="1:8" s="58" customFormat="1" ht="38.25" customHeight="1">
      <c r="A364" s="254"/>
      <c r="B364" s="255"/>
      <c r="C364" s="309" t="s">
        <v>179</v>
      </c>
      <c r="D364" s="310"/>
      <c r="E364" s="310"/>
      <c r="F364" s="310"/>
      <c r="G364" s="310"/>
      <c r="H364" s="311"/>
    </row>
    <row r="365" spans="1:8" s="58" customFormat="1" ht="24" customHeight="1">
      <c r="A365" s="254"/>
      <c r="B365" s="255"/>
      <c r="C365" s="309" t="s">
        <v>180</v>
      </c>
      <c r="D365" s="310"/>
      <c r="E365" s="310"/>
      <c r="F365" s="310"/>
      <c r="G365" s="310"/>
      <c r="H365" s="311"/>
    </row>
    <row r="366" spans="1:8" s="58" customFormat="1" ht="26.25" customHeight="1">
      <c r="A366" s="254"/>
      <c r="B366" s="255"/>
      <c r="C366" s="309" t="s">
        <v>181</v>
      </c>
      <c r="D366" s="310"/>
      <c r="E366" s="310"/>
      <c r="F366" s="310"/>
      <c r="G366" s="310"/>
      <c r="H366" s="311"/>
    </row>
    <row r="367" spans="1:8" s="58" customFormat="1" ht="25.5" customHeight="1">
      <c r="A367" s="254"/>
      <c r="B367" s="255"/>
      <c r="C367" s="309" t="s">
        <v>182</v>
      </c>
      <c r="D367" s="310"/>
      <c r="E367" s="310"/>
      <c r="F367" s="310"/>
      <c r="G367" s="310"/>
      <c r="H367" s="311"/>
    </row>
    <row r="368" spans="1:8" s="58" customFormat="1" ht="26.25" customHeight="1">
      <c r="A368" s="254"/>
      <c r="B368" s="255"/>
      <c r="C368" s="309" t="s">
        <v>183</v>
      </c>
      <c r="D368" s="310"/>
      <c r="E368" s="310"/>
      <c r="F368" s="310"/>
      <c r="G368" s="310"/>
      <c r="H368" s="311"/>
    </row>
    <row r="369" spans="1:8" s="58" customFormat="1" ht="12.75">
      <c r="A369" s="252"/>
      <c r="B369" s="253"/>
      <c r="C369" s="300" t="s">
        <v>184</v>
      </c>
      <c r="D369" s="300"/>
      <c r="E369" s="300"/>
      <c r="F369" s="300"/>
      <c r="G369" s="300"/>
      <c r="H369" s="301"/>
    </row>
    <row r="370" spans="1:8" s="58" customFormat="1" ht="25.5" customHeight="1">
      <c r="A370" s="254"/>
      <c r="B370" s="255"/>
      <c r="C370" s="309" t="s">
        <v>185</v>
      </c>
      <c r="D370" s="310"/>
      <c r="E370" s="310"/>
      <c r="F370" s="310"/>
      <c r="G370" s="310"/>
      <c r="H370" s="311"/>
    </row>
    <row r="371" spans="1:8" s="58" customFormat="1" ht="24.75" customHeight="1">
      <c r="A371" s="254"/>
      <c r="B371" s="255"/>
      <c r="C371" s="309" t="s">
        <v>186</v>
      </c>
      <c r="D371" s="310"/>
      <c r="E371" s="310"/>
      <c r="F371" s="310"/>
      <c r="G371" s="310"/>
      <c r="H371" s="311"/>
    </row>
    <row r="372" spans="1:8" s="58" customFormat="1" ht="38.25" customHeight="1">
      <c r="A372" s="254"/>
      <c r="B372" s="255"/>
      <c r="C372" s="309" t="s">
        <v>187</v>
      </c>
      <c r="D372" s="310"/>
      <c r="E372" s="310"/>
      <c r="F372" s="310"/>
      <c r="G372" s="310"/>
      <c r="H372" s="311"/>
    </row>
    <row r="373" spans="1:8" s="58" customFormat="1" ht="24.75" customHeight="1">
      <c r="A373" s="254"/>
      <c r="B373" s="255"/>
      <c r="C373" s="309" t="s">
        <v>188</v>
      </c>
      <c r="D373" s="310"/>
      <c r="E373" s="310"/>
      <c r="F373" s="310"/>
      <c r="G373" s="310"/>
      <c r="H373" s="311"/>
    </row>
    <row r="374" spans="1:8" s="58" customFormat="1" ht="33.75" customHeight="1" thickBot="1">
      <c r="A374" s="256"/>
      <c r="B374" s="257"/>
      <c r="C374" s="315" t="s">
        <v>189</v>
      </c>
      <c r="D374" s="316"/>
      <c r="E374" s="316"/>
      <c r="F374" s="316"/>
      <c r="G374" s="316"/>
      <c r="H374" s="317"/>
    </row>
    <row r="375" spans="1:9" s="58" customFormat="1" ht="13.5" thickBot="1">
      <c r="A375" s="318"/>
      <c r="B375" s="318"/>
      <c r="C375" s="319" t="s">
        <v>44</v>
      </c>
      <c r="D375" s="319"/>
      <c r="E375" s="319"/>
      <c r="F375" s="258"/>
      <c r="G375" s="258"/>
      <c r="H375" s="259">
        <f>SUM(H355)</f>
        <v>0</v>
      </c>
      <c r="I375" s="260"/>
    </row>
  </sheetData>
  <sheetProtection password="C150" sheet="1"/>
  <mergeCells count="34">
    <mergeCell ref="C371:H371"/>
    <mergeCell ref="C372:H372"/>
    <mergeCell ref="C373:H373"/>
    <mergeCell ref="C374:H374"/>
    <mergeCell ref="A375:B375"/>
    <mergeCell ref="C375:E375"/>
    <mergeCell ref="C365:H365"/>
    <mergeCell ref="C366:H366"/>
    <mergeCell ref="C367:H367"/>
    <mergeCell ref="C368:H368"/>
    <mergeCell ref="C369:H369"/>
    <mergeCell ref="C370:H370"/>
    <mergeCell ref="C359:H359"/>
    <mergeCell ref="C360:H360"/>
    <mergeCell ref="C361:H361"/>
    <mergeCell ref="C362:H362"/>
    <mergeCell ref="C363:H363"/>
    <mergeCell ref="C364:H364"/>
    <mergeCell ref="C356:H356"/>
    <mergeCell ref="C357:H357"/>
    <mergeCell ref="C358:H358"/>
    <mergeCell ref="A6:H6"/>
    <mergeCell ref="A7:H7"/>
    <mergeCell ref="F8:G8"/>
    <mergeCell ref="A1:H1"/>
    <mergeCell ref="A8:A9"/>
    <mergeCell ref="B8:B9"/>
    <mergeCell ref="C8:C9"/>
    <mergeCell ref="D8:D9"/>
    <mergeCell ref="E8:E9"/>
    <mergeCell ref="A2:H2"/>
    <mergeCell ref="A3:H3"/>
    <mergeCell ref="A4:H4"/>
    <mergeCell ref="A5:H5"/>
  </mergeCells>
  <printOptions horizontalCentered="1"/>
  <pageMargins left="0.23622047244094488" right="0.23622047244094488" top="1.0236220472440944" bottom="0.4330708661417323" header="0.23622047244094488" footer="0.15748031496062992"/>
  <pageSetup horizontalDpi="600" verticalDpi="600" orientation="landscape" paperSize="9" scale="99" r:id="rId3"/>
  <headerFooter alignWithMargins="0">
    <oddHeader xml:space="preserve">&amp;L&amp;"Lucida Grande,Regular"&amp;12&amp;K000000&amp;G
&amp;10BANCO DO ESTADO DO RIO GRANDE DO SUL S. A.
UNIDADE DE ENGENHARIA&amp;12
&amp;R&amp;"Lucida Grande,Regular"&amp;8&amp;K000000FOLHA &amp;P/&amp;N
[ ÁUREA  ]      </oddHeader>
    <oddFooter>&amp;L&amp;8ÁREA:                              EXEC.:                        CONF.:                            AUTORIZ.:                       
           &amp;R&amp;8FORNECEDOR:                                                                    DATA: __/__/__     
&amp;6&amp;F</oddFooter>
  </headerFooter>
  <colBreaks count="1" manualBreakCount="1">
    <brk id="8" max="65535" man="1"/>
  </colBreaks>
  <drawing r:id="rId1"/>
  <legacyDrawingHF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Marcos Andre</dc:creator>
  <cp:keywords/>
  <dc:description/>
  <cp:lastModifiedBy>Samuel Petroli</cp:lastModifiedBy>
  <cp:lastPrinted>2012-08-30T16:19:59Z</cp:lastPrinted>
  <dcterms:created xsi:type="dcterms:W3CDTF">2000-05-25T11:19:14Z</dcterms:created>
  <dcterms:modified xsi:type="dcterms:W3CDTF">2012-09-05T12:17:49Z</dcterms:modified>
  <cp:category/>
  <cp:version/>
  <cp:contentType/>
  <cp:contentStatus/>
</cp:coreProperties>
</file>